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2024\RCC-FINAL-2023\"/>
    </mc:Choice>
  </mc:AlternateContent>
  <bookViews>
    <workbookView showHorizontalScroll="0" showVerticalScroll="0" showSheetTabs="0" xWindow="0" yWindow="0" windowWidth="19200" windowHeight="11460"/>
  </bookViews>
  <sheets>
    <sheet name="INFORME FINAL RCC_2023" sheetId="1" r:id="rId1"/>
  </sheets>
  <externalReferences>
    <externalReference r:id="rId2"/>
  </externalReferences>
  <calcPr calcId="162913"/>
</workbook>
</file>

<file path=xl/calcChain.xml><?xml version="1.0" encoding="utf-8"?>
<calcChain xmlns="http://schemas.openxmlformats.org/spreadsheetml/2006/main">
  <c r="D130" i="1" l="1"/>
  <c r="D129" i="1"/>
  <c r="D128" i="1"/>
  <c r="D127" i="1"/>
  <c r="D126" i="1"/>
  <c r="D125" i="1"/>
  <c r="D124" i="1"/>
  <c r="F130" i="1"/>
  <c r="F129" i="1"/>
  <c r="F128" i="1"/>
  <c r="F127" i="1"/>
  <c r="F126" i="1"/>
  <c r="F125" i="1"/>
  <c r="F124" i="1"/>
  <c r="E130" i="1"/>
  <c r="E129" i="1"/>
  <c r="E128" i="1"/>
  <c r="E127" i="1"/>
  <c r="E126" i="1"/>
  <c r="E125" i="1"/>
  <c r="E124" i="1"/>
  <c r="F131" i="1" l="1"/>
  <c r="E131" i="1"/>
  <c r="D131" i="1"/>
</calcChain>
</file>

<file path=xl/sharedStrings.xml><?xml version="1.0" encoding="utf-8"?>
<sst xmlns="http://schemas.openxmlformats.org/spreadsheetml/2006/main" count="728" uniqueCount="499">
  <si>
    <t>1- PRESENTACIÓN</t>
  </si>
  <si>
    <t>Institución:</t>
  </si>
  <si>
    <t>Misión institucional</t>
  </si>
  <si>
    <t>Nro.</t>
  </si>
  <si>
    <t>Dependencia</t>
  </si>
  <si>
    <t>Responsable</t>
  </si>
  <si>
    <t>Cargo que Ocupa</t>
  </si>
  <si>
    <t>Priorización</t>
  </si>
  <si>
    <t>Vinculación POI, PEI, PND, ODS.</t>
  </si>
  <si>
    <t>Justificaciones</t>
  </si>
  <si>
    <t xml:space="preserve">Evidencia </t>
  </si>
  <si>
    <t>1°</t>
  </si>
  <si>
    <t>Mes</t>
  </si>
  <si>
    <t>Nivel de Cumplimiento (%)</t>
  </si>
  <si>
    <t>Cantidad de Consultas</t>
  </si>
  <si>
    <t>Respondidos</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</si>
  <si>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</si>
  <si>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</si>
  <si>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</si>
  <si>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</si>
  <si>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</si>
  <si>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</si>
  <si>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</si>
  <si>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</si>
  <si>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</si>
  <si>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</si>
  <si>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</si>
  <si>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</si>
  <si>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</si>
  <si>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</si>
  <si>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Presupuestado</t>
  </si>
  <si>
    <t>Ejecutado</t>
  </si>
  <si>
    <t>Saldos</t>
  </si>
  <si>
    <t>Evidencia (Enlace Ley 5189)</t>
  </si>
  <si>
    <t>Evidencia</t>
  </si>
  <si>
    <t>Denominación</t>
  </si>
  <si>
    <t>Dependencia Responsable del Canal de Participación</t>
  </si>
  <si>
    <t>Evidencia (Página Web, Buzón de SQR, Etc.)</t>
  </si>
  <si>
    <t>Ticket Numero</t>
  </si>
  <si>
    <t>Fecha Ingreso</t>
  </si>
  <si>
    <t>Estado</t>
  </si>
  <si>
    <t>Evidencia (Enlace Ley 5282/14)</t>
  </si>
  <si>
    <t>Auditorías Externas</t>
  </si>
  <si>
    <t>Informe de referencia</t>
  </si>
  <si>
    <t>Evidencia (Adjuntar Documento)</t>
  </si>
  <si>
    <t>Periodo</t>
  </si>
  <si>
    <t>Cantidad de Miembros del CRCC:</t>
  </si>
  <si>
    <t>Total Mujeres:</t>
  </si>
  <si>
    <t>Total Hombres :</t>
  </si>
  <si>
    <t>Nivel de Cumplimiento</t>
  </si>
  <si>
    <t>Total nivel directivo o rango superior:</t>
  </si>
  <si>
    <t>Calificación MECIP de la Contraloría General de la República (CGR)</t>
  </si>
  <si>
    <t>Julio</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</si>
  <si>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</si>
  <si>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</si>
  <si>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</si>
  <si>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</si>
  <si>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</si>
  <si>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</si>
  <si>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</si>
  <si>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</si>
  <si>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</si>
  <si>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Producto (actividades, materiales, insumos, etc)</t>
  </si>
  <si>
    <t>Enlace</t>
  </si>
  <si>
    <t>Cantidad de Riesgos detectados</t>
  </si>
  <si>
    <t>Medidas de mitigación</t>
  </si>
  <si>
    <t>Enlace Evidencias</t>
  </si>
  <si>
    <t>Descripción del Riesgo de corrupción</t>
  </si>
  <si>
    <t>Descripción de las actividades realizadas en base a los resultados</t>
  </si>
  <si>
    <t>Cantidad de funcionarios que completaron el diagnostico</t>
  </si>
  <si>
    <t>Cantidad de indicadores</t>
  </si>
  <si>
    <t>Descripción del Indicador misional</t>
  </si>
  <si>
    <t>2- PLAN DE RENDICIÓN DE CUENTAS AL CIUDADANO</t>
  </si>
  <si>
    <t>3- GESTIÓN INSTITUCIONAL</t>
  </si>
  <si>
    <t>3.2 Nivel de Cumplimiento  de Minimo de Información Disponible - Transparencia Activa Ley 5282/14</t>
  </si>
  <si>
    <t>3.3 Nivel de Cumplimiento de Respuestas a Consultas Ciudadanas - Transparencia Pasiva Ley N° 5282/14</t>
  </si>
  <si>
    <t xml:space="preserve">Objeto de Gasto </t>
  </si>
  <si>
    <t>3.4- Servicios o Productos Misionales (Depende de la Naturaleza de la Misión Insitucional, puede abarcar un Programa o Proyecto)</t>
  </si>
  <si>
    <t>3.5 Contrataciones realizadas</t>
  </si>
  <si>
    <t>3.6 Ejecución Financiera</t>
  </si>
  <si>
    <t>2.1. Resolución de Aprobación y Anexo de Plan de Rendición de Cuentas</t>
  </si>
  <si>
    <t xml:space="preserve">Cantidad de hombres </t>
  </si>
  <si>
    <t>Cantidad de mujeres</t>
  </si>
  <si>
    <t>No Respondidos o Reconsideradas</t>
  </si>
  <si>
    <t>4- PARTICIPACIÓN CIUDADANA</t>
  </si>
  <si>
    <t>4.1. Canales de Participación Ciudadana existentes a la fecha.</t>
  </si>
  <si>
    <t>4.2. Participación y difusión en idioma Guaraní</t>
  </si>
  <si>
    <t>5- INDICADORES MISIONALES DE RENDICIÓN DE CUENTAS AL CIUDADANO</t>
  </si>
  <si>
    <t>5.1- Indicadores Misionales Identificados</t>
  </si>
  <si>
    <t>5.2 Gestión de riesgos de corrupción</t>
  </si>
  <si>
    <t>6- GESTIÓN DE DENUNCIAS</t>
  </si>
  <si>
    <t>6.1.Gestión de denuncias de corrupción</t>
  </si>
  <si>
    <t>7- CONTROL INTERNO Y EXTERNO</t>
  </si>
  <si>
    <t>7.2 Modelo Estándar de Control Interno para las Instituciones Públicas del Paraguay</t>
  </si>
  <si>
    <t xml:space="preserve">8- DESCRIPCIÓN CUALITATIVA DE LOGROS ALCANZADOS </t>
  </si>
  <si>
    <t>Ámbito de Aplicación</t>
  </si>
  <si>
    <t>Auditorías de Gestión</t>
  </si>
  <si>
    <t>Otros tipos de Auditoría</t>
  </si>
  <si>
    <t>4.3 Diagnóstico "The Integrity app"</t>
  </si>
  <si>
    <t>Auditorías Financieras</t>
  </si>
  <si>
    <t>RENOVACION DE LOCACION DE INMUEBLE DETERMINADO PARA OFICINAS DEL MINISTERIO DE DESARROLLO SOCIAL (PROGRAMA TENONDERA Y OTROS ) - PRIMER PERIODO</t>
  </si>
  <si>
    <t>FELIX CEVER RIVALDI DIAZ</t>
  </si>
  <si>
    <t>EJECUCION</t>
  </si>
  <si>
    <t>RENOVACION DE LOCACION DE INMUEBLE DETERMINADO PARA DEPOSITO DE VIVERES DEL PROGRAMA APOYO A COMEDORES DE ORGANIZACIONES COMUNITARIAS - PRIMER PERIODO</t>
  </si>
  <si>
    <t>RENOVACION DE LOCACION DE INMUEBLE DETERMINADO PARA SUB SEDE DE LA OFICINA REGIONAL DEL MDS EN EL DISTRITO DE CAAGUAZU - PRIMER PERIODO</t>
  </si>
  <si>
    <t>RUDY ARIEL RUIZ DIAZ</t>
  </si>
  <si>
    <t xml:space="preserve">LOCACION DE INMUEBLE DETERMINADO PARA SUB SEDE DE LA OFICINA REGIONAL DEL MDS EN EL DISTRITO DE SAN JOSE DE LOS ARROYOS </t>
  </si>
  <si>
    <t>ATANACIO LEZCANO OSORIO</t>
  </si>
  <si>
    <t>SEGURO DE EDIFICIO Y VEHICULOS DEL PARQUE AUTOMOTOR DEL MDS.</t>
  </si>
  <si>
    <t>ASEGURADORA TAJY PROPIEDAD COOPERATIVA S.A. DE SEGUROS.</t>
  </si>
  <si>
    <t>LOCACION DE INMUEBLE DETERMINADO PARA DEPOSITO DE ARCHIVOS INSTITUCIONALES DEL MDS.</t>
  </si>
  <si>
    <t>PERSEVERANDO S.A.</t>
  </si>
  <si>
    <t>LOCACION DE INMUEBLE DETERMINADO PARA DEPOSITO DE VIVERES DEL PACOC II.</t>
  </si>
  <si>
    <t>LOCACION DE INMUEBLE DETERMINADO PARA OFICINA DEL DEPARTAMENTO DE TRANSPORTE Y RESGUARDO DEL PARQUE AUTOMOTOR DEL MDS.</t>
  </si>
  <si>
    <t>LOCACION DE INMUEBLE DETERMINADO PARA USUFRUCTO DEL ISM</t>
  </si>
  <si>
    <t>YOLANDA MARIA JOSE ZARACHO OVELAR</t>
  </si>
  <si>
    <t>ADQUISICIÓN DE CUBIERTAS</t>
  </si>
  <si>
    <t>ADQUISICIÓN DE INMUEBLES EN EL MARCO DEL PROGRAMA DE DESARROLLO Y APOYO SOCIAL A LOS ASENTAMIENTOS O NUCLEOS POBLACIONALES URBANOS Y SUBURBANOS "TEKOHA"</t>
  </si>
  <si>
    <t>CARLOS PORTACIO BRITEZ MARTINEZ</t>
  </si>
  <si>
    <t>ADQUISICIÓN DE EQUIPOS INFORMÁTICOS</t>
  </si>
  <si>
    <t>CORPORATION SEKIURA S.A.C.E.I.</t>
  </si>
  <si>
    <t>LOCACIÓN DE INMUEBLE DETERMINADO PARA OFICINA REGIONAL DE CORONEL OVIEDO</t>
  </si>
  <si>
    <t>VICTOR RAUL PORTILLO ESTIGARRIBIA</t>
  </si>
  <si>
    <t>GRAFICA MONARCA S.R.L.</t>
  </si>
  <si>
    <t>SERVICIO DE IMPRESIÓN DE RECIBO DE DINERO PARA EL MINISTERIO DE DESARROLLO SOCIAL</t>
  </si>
  <si>
    <t xml:space="preserve">https://www.contrataciones.gov.py/sicp/excepcion/adjudicacionPublica5174.seam?adjudicacionId=f5JtwSp7BmA%3D&amp;actionMethod=adjudicacion%2FbusquedaAdjudicacion.xhtml%3AadjudicacionExcepcionAction.initFromGridPublico&amp;cid=49321&amp;dataModelSelection=adjudicacionRow%3AlistaPaginadaAdjudicacion%5B3%5D </t>
  </si>
  <si>
    <t>Agosto</t>
  </si>
  <si>
    <t>Setiembre</t>
  </si>
  <si>
    <t>http://biblioteca.mds.gov.py:8080/bitstream/handle/123456789/1336/Plan%20de%20Rendicion%20de%20Cuentas%20al%20Ciudadano%202023.pdf?sequence=1&amp;isAllowed=y</t>
  </si>
  <si>
    <t>MINISTERIO DE DESARROLLO SOCIAL (MDS)</t>
  </si>
  <si>
    <t>3.1 Nivel de Cumplimiento  de Mínimo de Información Disponible - Transparencia Activa Ley 5189/14</t>
  </si>
  <si>
    <t>https://www.mds.gov.py/index.php/institucional/transparencia/rendicion-de-cuentas-al-ciudadano</t>
  </si>
  <si>
    <t>Período del informe:</t>
  </si>
  <si>
    <t>N/A</t>
  </si>
  <si>
    <t>NIGUNA</t>
  </si>
  <si>
    <t>NINGUNA</t>
  </si>
  <si>
    <t>Unidad de Transparencia y Anticorrupción</t>
  </si>
  <si>
    <t>Viceministerio de Administración y Finanzas</t>
  </si>
  <si>
    <t>Lic. Gladys Aveiro</t>
  </si>
  <si>
    <t>Directora Financiera</t>
  </si>
  <si>
    <t>Viceministerio de Políticas Sociales</t>
  </si>
  <si>
    <t>Mag. Reveca Chávez</t>
  </si>
  <si>
    <t>Directora de Investigación y Difusión</t>
  </si>
  <si>
    <t>Viceministerio de Proteccciòn y Promoción Social y Económica</t>
  </si>
  <si>
    <t>Lic. Rossana Duarte</t>
  </si>
  <si>
    <t>Directora del Programa Tekopora</t>
  </si>
  <si>
    <t>Lic. Luz Benítez</t>
  </si>
  <si>
    <t>Directora de Diseño y Planificación</t>
  </si>
  <si>
    <t>Ing. Agr. Oscar René Cabrera</t>
  </si>
  <si>
    <t>Director del Programa Tekoha</t>
  </si>
  <si>
    <t xml:space="preserve">Lic. Mirtha Pereira </t>
  </si>
  <si>
    <t>Directora del Programa de Asistencia a Pescadores del Territorio Nacional</t>
  </si>
  <si>
    <t>Lic. Carolina Sanabria</t>
  </si>
  <si>
    <t>Directora del Programa Tenondera</t>
  </si>
  <si>
    <t>Lic. Miryam Zarnikowsky</t>
  </si>
  <si>
    <t>Dirección General de Auditorìa Interna Institucional</t>
  </si>
  <si>
    <t>Lic. Yohana Benítez</t>
  </si>
  <si>
    <t>Directora General de Auditorìa Interna</t>
  </si>
  <si>
    <t>Correo Electrónico del Centro de Atención Ciudadana</t>
  </si>
  <si>
    <t xml:space="preserve">atencionciudadana@mds.gov.py </t>
  </si>
  <si>
    <t>Centro de Atenciòn Ciudadana</t>
  </si>
  <si>
    <t>https://www.mds.gov.py/index.php/contacto</t>
  </si>
  <si>
    <t>Formulario de reclamos, sugerencias o felicitaciones</t>
  </si>
  <si>
    <t>Formulario disponible en recepción del MDS</t>
  </si>
  <si>
    <t>Buzón en la recepción de la institución</t>
  </si>
  <si>
    <t>Línea baja del MDS</t>
  </si>
  <si>
    <t>021-7295100</t>
  </si>
  <si>
    <t xml:space="preserve">https://www.mds.gov.py/index.php/contacto </t>
  </si>
  <si>
    <t>Portal Unificado de Información Pública</t>
  </si>
  <si>
    <t>Unidad de Transparencia y Anticorrupciòn</t>
  </si>
  <si>
    <t xml:space="preserve">https://informacionpublica.paraguay.gov.py/portal/#!/buscar_informacion#busqueda </t>
  </si>
  <si>
    <t>Correo Electrónico de la UTA</t>
  </si>
  <si>
    <t xml:space="preserve">transparencia@mds.gov.py </t>
  </si>
  <si>
    <t>Denuncias por supuestos hechos de corrupción</t>
  </si>
  <si>
    <t>Sistema de Seguimiento de Procesos de la SENAC - Portal de denuncias</t>
  </si>
  <si>
    <t xml:space="preserve">https://denuncias.gov.py/portal-publico </t>
  </si>
  <si>
    <t>Redes Sociales</t>
  </si>
  <si>
    <t>Facebook - Twiter - Instagram</t>
  </si>
  <si>
    <t>Departamento de Comunicación</t>
  </si>
  <si>
    <t>https://instagram.com/mdsparaguay?igshid=MzRlODBiNWFlZA==</t>
  </si>
  <si>
    <t xml:space="preserve">https://www.facebook.com/MDSParaguay?mibextid=D4KYlr </t>
  </si>
  <si>
    <t>https://www.youtube.com/watch?v=0wACHBTbW6M&amp;list=PLDTCa0DGdBsCPc2fyYsIEw6e6Hl-bDJYc</t>
  </si>
  <si>
    <t>Tekopora te acompaña</t>
  </si>
  <si>
    <t>Material audiovisual en guaraní, disponible en youtube</t>
  </si>
  <si>
    <t>Manual para la inclusión de familias indígenas al Programa Tekopora</t>
  </si>
  <si>
    <t>http://biblioteca.mds.gov.py:8080/handle/123456789/231</t>
  </si>
  <si>
    <t>Contempla el uso del idioma guaraní en la atención a las familias participantes</t>
  </si>
  <si>
    <t>Año 2021</t>
  </si>
  <si>
    <t>Año 2016</t>
  </si>
  <si>
    <t>Supuesta Irregularidad Administrativa</t>
  </si>
  <si>
    <t>Investigación Preliminar</t>
  </si>
  <si>
    <t>Supuesta Infracciòn a leyes especiales</t>
  </si>
  <si>
    <t>https://denuncias.gov.py/login</t>
  </si>
  <si>
    <t>Recomendación UTA</t>
  </si>
  <si>
    <t>Desestimada</t>
  </si>
  <si>
    <t>https://www.contraloria.gov.py/index.php/actividades-de-control/informes-nrm-mecip2015/file/32735-iv-ranking-del-nivel-de-madurez-del-sistema-de-control-interno-en-las-instituciones-publicas-ejercicio-fiscal-2022</t>
  </si>
  <si>
    <t>3,5 - GESTIONADO MEDIO</t>
  </si>
  <si>
    <t>2,23 - DISEÑADO BAJO</t>
  </si>
  <si>
    <t>3,00 - DISEÑADO</t>
  </si>
  <si>
    <t xml:space="preserve">2,49 - DISEÑADO </t>
  </si>
  <si>
    <t>N° 39</t>
  </si>
  <si>
    <t>INFORME FINAL N° 39</t>
  </si>
  <si>
    <t>N° 40</t>
  </si>
  <si>
    <t>N° 38</t>
  </si>
  <si>
    <t>N° 41</t>
  </si>
  <si>
    <t>INFORME FINAL N° 38</t>
  </si>
  <si>
    <t>INFORME FINAL N° 41</t>
  </si>
  <si>
    <t>N° 46</t>
  </si>
  <si>
    <t>INFORME FINAL N° 46</t>
  </si>
  <si>
    <t>N° 47</t>
  </si>
  <si>
    <t xml:space="preserve">https://twitter.com/MDSParaguay?ref_src=twsrc%5Egoogle%7Ctwcamp%5Eserp%7Ctwgr%5Eauthor </t>
  </si>
  <si>
    <t>https://www.mds.gov.py/index.php/institucional/transparencia/ley-n-52822014-de-acceso-la-informacion-publica</t>
  </si>
  <si>
    <t>INFORME FINAL N° 47</t>
  </si>
  <si>
    <t>N° 01</t>
  </si>
  <si>
    <t>INFORME FINAL N° 01</t>
  </si>
  <si>
    <t>N° 02</t>
  </si>
  <si>
    <t>INFORME FINAL N° 02</t>
  </si>
  <si>
    <t>RES.CGR N° 758</t>
  </si>
  <si>
    <t>AUDITORIA FINANCIERA/CUMPLIMIENTO</t>
  </si>
  <si>
    <t>https://www.contraloria.gov.py/index.php/actividades-de-control/informes-de-auditoria/category/4996-ministerio-de-desarrollo-social-mds</t>
  </si>
  <si>
    <t xml:space="preserve">2.2 Plan de Rendición de Cuentas. </t>
  </si>
  <si>
    <t>NO SE REGISTRA CALIFICACIÓN MECIP CORRESPONDIENTE A ESTE EJERCICIO FISCAL</t>
  </si>
  <si>
    <t>Número de nuevos participantes del Programa Tenondera</t>
  </si>
  <si>
    <t>Número de familias que reciben acompañamiento sociofamiliar - Programa Tekopora</t>
  </si>
  <si>
    <t>Número de familias que reciben transferencias monetarias - Programa Tekopora</t>
  </si>
  <si>
    <t>Número de inducciones realizadas a participantes del Programa Tenondera</t>
  </si>
  <si>
    <t>Número de contratos de compraventa de lotes firmados - Programa Tekoha</t>
  </si>
  <si>
    <t>Cantidad de participantes beneficiados - Programa de Asistencia a Pescadores del Territorio Nacional</t>
  </si>
  <si>
    <t>Cantidad de personas que acceden a comedores comunitarios - Programa de Comedores y Centros Comunitarios</t>
  </si>
  <si>
    <t xml:space="preserve">Programas Centrales y Sustantivos </t>
  </si>
  <si>
    <t>POI, PND</t>
  </si>
  <si>
    <t xml:space="preserve">Las acciones de los programas y proyectos ejecutados por la institución, se encuentran trazadas en el Plan Operativo Institucional (POI) y vinculados al Plan Nacional de Desarrollo (PND) </t>
  </si>
  <si>
    <t>El objetivo del programa es que las familias en situación de pobreza, pobreza extrema o vulnerabilidad que se dedican a la pesca como medio de subsistencia, cuentan con transferencias monetarias durante la veda pesquera.</t>
  </si>
  <si>
    <r>
      <t xml:space="preserve"> PROGRAMA: PESCADORES. LÍNEA DE ACCIÓN: Asistencia a Pescadores por Veda Pesquera. Transferencia por veda pesquera. </t>
    </r>
    <r>
      <rPr>
        <b/>
        <sz val="10"/>
        <color theme="1"/>
        <rFont val="Calibri"/>
        <family val="2"/>
        <scheme val="minor"/>
      </rPr>
      <t>U.M.: Transferencias.</t>
    </r>
  </si>
  <si>
    <t>El objetivo del proyecto es contribuir al mejoramiento de las condiciones de seguridad alimentaria y nutricional de las personas en situación de pobreza y vulnerabilidad asistidas en los comedores comunitarios.</t>
  </si>
  <si>
    <r>
      <t xml:space="preserve">PROGRAMA DE APOYO A COMEDORES DE  ORGANIZACIONES COMUNITARIAS. LÍNEA DE ACCIÓN: Atención Social y Comedores Comunitarios. Servicio de entrega de raciones de alimento a personas que asisten a comedores comunitarios apoyados por el programa PACOC. </t>
    </r>
    <r>
      <rPr>
        <b/>
        <sz val="10"/>
        <rFont val="Calibri"/>
        <family val="2"/>
        <scheme val="minor"/>
      </rPr>
      <t>U.M.: Servicios.</t>
    </r>
  </si>
  <si>
    <t>Apoyar a las familias que van a egresar de Tekoporã para que puedan generar sus propios ingresos, sean estables económica y socialmente con alternativas de producción, a fin de que puedan salir y mantenerse fuera de la situación de pobreza.</t>
  </si>
  <si>
    <t xml:space="preserve">  El objetivo general del Programa Tekoporã es mejorar la calidad de vida de la población 
participante, facilitando el ejercicio de los derechos a: alimentación, salud y educación, mediante el aumento del uso de servicios básicos y el fortalecimiento de las redes sociales, con el fin de cortar la transmisión intergeneracional de la pobreza.
</t>
  </si>
  <si>
    <t>El Programa Tekoha tiene como objetivo general dar respuestas y soluciones habitacionales a las familias en situación de pobreza y pobreza extrema, ubicadas en las zonas urbanas y suburbanas de todo el territorio nacional, que se inicia con la tenencia de la tierra, regularización de inmuebles (planos aprobados y catastrados) para mejorar el acceso a los servicios básicos (agua, luz, vivienda, educación y salud) y mejoramiento a mediano y largo plazo del nivel de vida de la población involucrada.</t>
  </si>
  <si>
    <r>
      <t>PROGRAMA TENONDERA. Fomento de Microemprendimientos a participantes de Tenonderã. Entrega de capital semilla a participantes del Programa Tenondera.</t>
    </r>
    <r>
      <rPr>
        <b/>
        <sz val="10"/>
        <color theme="1"/>
        <rFont val="Calibri"/>
        <family val="2"/>
        <scheme val="minor"/>
      </rPr>
      <t xml:space="preserve"> U.M.: Transferencias.</t>
    </r>
  </si>
  <si>
    <r>
      <t xml:space="preserve">PROGRAMA TEKOPORA. LÍNEA DE ACCIÓN: Protección Social
a familias de Tekoporã: Transferencias monetarias entregadas a familias en situación de
pobreza.  </t>
    </r>
    <r>
      <rPr>
        <b/>
        <sz val="10"/>
        <rFont val="Calibri"/>
        <family val="2"/>
        <scheme val="minor"/>
      </rPr>
      <t>U.M.: Transferencias.</t>
    </r>
  </si>
  <si>
    <r>
      <t xml:space="preserve">PROGRAMA TEKOHA. LÍNEA DE ACCIÓN: Regularización de territorios sociales. Cantidad de lotes Regularizados. Cantidad de Familias que han culminado todo el proceso documental para la firma del contrato de compra venta de lotes.  </t>
    </r>
    <r>
      <rPr>
        <b/>
        <sz val="10"/>
        <color theme="1"/>
        <rFont val="Calibri"/>
        <family val="2"/>
        <scheme val="minor"/>
      </rPr>
      <t>U.M.: Contratos.</t>
    </r>
  </si>
  <si>
    <t>ENERO - DICIEMBRE/2023</t>
  </si>
  <si>
    <t xml:space="preserve">Contribuir al desarrollo social equitativo de personas, familias y comunidades. ENLACE: https://www.mds.gov.py/index.php/institucional/mision-y-vision  </t>
  </si>
  <si>
    <t>Enero</t>
  </si>
  <si>
    <t>Febrero</t>
  </si>
  <si>
    <t>Marzo</t>
  </si>
  <si>
    <t>Abril</t>
  </si>
  <si>
    <t>Mayo</t>
  </si>
  <si>
    <t>Junio</t>
  </si>
  <si>
    <t>Octubre</t>
  </si>
  <si>
    <t>Noviembre</t>
  </si>
  <si>
    <t>Diciembre</t>
  </si>
  <si>
    <t>Intermedio</t>
  </si>
  <si>
    <t>Abg. César Coronel Guanes</t>
  </si>
  <si>
    <t>Jefe de la Unidad de Transparencia y Anticorrupción</t>
  </si>
  <si>
    <t xml:space="preserve">Abril </t>
  </si>
  <si>
    <t xml:space="preserve"> Agosto</t>
  </si>
  <si>
    <t>Abg. Jessica Irala</t>
  </si>
  <si>
    <t xml:space="preserve">Directora de la Unidad Operativa de Contrataciones </t>
  </si>
  <si>
    <t>Dirección General de Fortalecimiento Institucional</t>
  </si>
  <si>
    <t>Lic. Jesús Medina</t>
  </si>
  <si>
    <t>Director General de Fortalecimiento Institucional</t>
  </si>
  <si>
    <t>Dirección General de Tecnologías de la Información y la Comunicación</t>
  </si>
  <si>
    <t>Ing. Juan de Dios Fernández</t>
  </si>
  <si>
    <t>Lic. Alcides Samudio</t>
  </si>
  <si>
    <t>Dirección General de Gabinete</t>
  </si>
  <si>
    <t>Director General de Gabinete</t>
  </si>
  <si>
    <t>Lic. Marcos Areco</t>
  </si>
  <si>
    <t>Jefe del Departamento de Comunicación</t>
  </si>
  <si>
    <t>Jefa del Departamento de Atención Ciudadana</t>
  </si>
  <si>
    <t>Lic. Renira Barboza</t>
  </si>
  <si>
    <t>https://www.sfp.gov.py/sfp/seccion/65-monitoreo-de-la-ley-518914.html</t>
  </si>
  <si>
    <t>https://transparencia.senac.gov.py/portal/historial-cumplimiento</t>
  </si>
  <si>
    <t>https://informacionpublica.paraguay.gov.py/portal/#!/estadisticas/burbujas</t>
  </si>
  <si>
    <t xml:space="preserve">https://informacionpublica.paraguay.gov.py/portal/#!/estadisticas/burbujas </t>
  </si>
  <si>
    <t>RESCINDIDO</t>
  </si>
  <si>
    <t>https://www.contrataciones.gov.py/buscador/general.html?filtro=410036&amp;page=</t>
  </si>
  <si>
    <t>PERSEVERENDO S.A.</t>
  </si>
  <si>
    <t>EJECUCIÓN</t>
  </si>
  <si>
    <t>https://www.contrataciones.gov.py/sicp/generarReporte.sicpReporte?reporte.seam&amp;cid=17097&amp;actionNameParam=busquedaRenovacionAction&amp;idReportParam=%2BiDVs8Iwo30%3D&amp;ReportName=tin9jR4VhE8xJah0EbN4SBpdX8XxW3YcdbYmVAuy4sEcImqbjXXrvtYaSJhSUuJz4gkOO%2BuqRzeh%0AxRiqI%2Bt4YXGUnpvOOLLIkgACuhG5o8A%3D&amp;fileType=YWHelxhP%2FOc%3D</t>
  </si>
  <si>
    <t>https://www.contrataciones.gov.py/buscador/general.html?filtro=410289&amp;page=</t>
  </si>
  <si>
    <t>https://www.contrataciones.gov.py/buscador/general.html?filtro=429795&amp;page=</t>
  </si>
  <si>
    <t>FINIQUITADO</t>
  </si>
  <si>
    <t>https://www.contrataciones.gov.py/buscador/general.html?filtro=427890&amp;page=</t>
  </si>
  <si>
    <t>STARWOODS PARAGUAY S.A.</t>
  </si>
  <si>
    <t>https://www.contrataciones.gov.py/buscador/general.html?filtro=432554&amp;page=</t>
  </si>
  <si>
    <t>https://www.contrataciones.gov.py/buscador/general.html?filtro=432650&amp;page=</t>
  </si>
  <si>
    <t>https://www.contrataciones.gov.py/buscador/general.html?filtro=432552&amp;page=</t>
  </si>
  <si>
    <t>https://www.contrataciones.gov.py/buscador/general.html?filtro=433715&amp;page=</t>
  </si>
  <si>
    <t>https://www.contrataciones.gov.py/buscador/general.html?filtro=433184&amp;page=</t>
  </si>
  <si>
    <t>ADQUISICIÓN DE CASETA DOBLE CON BAÑO</t>
  </si>
  <si>
    <t>T-MAX S.A.</t>
  </si>
  <si>
    <t>https://www.contrataciones.gov.py/buscador/general.html?filtro=435362&amp;page=</t>
  </si>
  <si>
    <t>SERVICIOS TOPOGRÁFICOS</t>
  </si>
  <si>
    <t>CONSULTORIA Y SERVICIOS S.R.L.</t>
  </si>
  <si>
    <t>https://www.contrataciones.gov.py/buscador/general.html?filtro=433636&amp;page=</t>
  </si>
  <si>
    <t>ADQUISICIÓN DE UPS</t>
  </si>
  <si>
    <t>NETLOGIC S.R.L.</t>
  </si>
  <si>
    <t>https://www.contrataciones.gov.py/buscador/general.html?filtro=436988&amp;page=</t>
  </si>
  <si>
    <t xml:space="preserve">7.1 Informes de Auditorías Internas y Auditorías Externas </t>
  </si>
  <si>
    <t>INFORME FINAL N° 40</t>
  </si>
  <si>
    <t>N° 03</t>
  </si>
  <si>
    <t>N° 04</t>
  </si>
  <si>
    <t>INFORME FINAL N° 03</t>
  </si>
  <si>
    <t>INFORME FINAL N° 04</t>
  </si>
  <si>
    <t>N° 11</t>
  </si>
  <si>
    <t>INFORME FINAL N° 11</t>
  </si>
  <si>
    <t>N° 14</t>
  </si>
  <si>
    <t>N° 16</t>
  </si>
  <si>
    <t>N° 19</t>
  </si>
  <si>
    <t>INFORME FINAL N° 14</t>
  </si>
  <si>
    <t>INFORME FINAL N° 16</t>
  </si>
  <si>
    <t>INFORME FINAL N° 19</t>
  </si>
  <si>
    <t>N° 13</t>
  </si>
  <si>
    <t>N° 15</t>
  </si>
  <si>
    <t>N° 18</t>
  </si>
  <si>
    <t>INFORME FINAL N° 13</t>
  </si>
  <si>
    <t>INFORME FINAL N° 15</t>
  </si>
  <si>
    <t>INFORME FINAL N° 18</t>
  </si>
  <si>
    <t>N° 07</t>
  </si>
  <si>
    <t>INFORME FINAL N° 07</t>
  </si>
  <si>
    <t>N° 05</t>
  </si>
  <si>
    <t>INFORME FINAL N° 05</t>
  </si>
  <si>
    <t>N° 26</t>
  </si>
  <si>
    <t>INFORME FINAL N° 26</t>
  </si>
  <si>
    <t>N° 34</t>
  </si>
  <si>
    <t>INFORME FINAL N° 34</t>
  </si>
  <si>
    <t>N° 27</t>
  </si>
  <si>
    <t>INFORME FINAL N° 27</t>
  </si>
  <si>
    <t>N° 29</t>
  </si>
  <si>
    <t>INFORME FINAL N° 29</t>
  </si>
  <si>
    <t>EVENTUALES COBROS DE COMISIONES INDEBIDAS POR PARTE DE FUNCIONARIOS A PARTICIPANTES PARA EL INGRESO Y PERMANENCIA EN EL PROGRAMA TEKOPORA</t>
  </si>
  <si>
    <t xml:space="preserve">SUPUESTO FALSEAMIENTO DE FIRMAS DE PARTICIPANTES DEL PROGRAMA TEKOPORA EN LAS ACTIVIDADES DE ACOMPAÑAMIENTO SOCIOFAMILIAR (VISITA, CAPACITACIONES Y REUNIONES), PARA JUSTIFICAR EL COBRO DE SALARIOS </t>
  </si>
  <si>
    <t>SUPUESTOS COBROS INDEBIDOS DEL SUBSIDIO POR PARTE DE PERSONAS QUE NO SON PARTICIPANTES DEL PROGRAMA, EN LAS JORNADAS DE PAGO, MODALIDAD DE CAJERO MÓVIL (CAJEROS BNF, DINACOPA Y GESTORES, LIDERES INDIGENAS)</t>
  </si>
  <si>
    <t>Diseñar un procedimiento operativo de acompañamiento a las jornadas de pago realizadas en campo, bajo la modalidad cajero móvil.</t>
  </si>
  <si>
    <t xml:space="preserve"> Establecer criterios de priorización geográfica de acuerdo al Plan Nacional de Reducción de la Pobreza y que los censos a potenciales participantes del Programa sean realizados por terceros, ajenos a la institució</t>
  </si>
  <si>
    <t>Sistematización del acompañamiento realizado a las familias participantes.</t>
  </si>
  <si>
    <t>El proceso de construcción del Mapa de Riesgos de Corrupción, correspondiente al PO- GPPS - 01 GESTIÓN DE TRANSFERENCIAS MONETARIAS CONDICIONADAS (TMC), fue realizado en el ejercicio fiscal 2023 quedando pendiente la aprobación de la MAI a través del acto administrativo correspondiente.</t>
  </si>
  <si>
    <t xml:space="preserve">Correo electrónico de la UTA, dirigido a la SENAC, para revisión técnica del documento </t>
  </si>
  <si>
    <t>PO- GPPS - 01 GESTIÓN DE TRANSFERENCIAS MONETARIAS CONDICIONADAS (TMC), a cargo de la Dirección del Programa Tekopora - VPPSE - MDS</t>
  </si>
  <si>
    <t>Derivada</t>
  </si>
  <si>
    <t>Queja, reclamo, sugerencia</t>
  </si>
  <si>
    <t>Archivada</t>
  </si>
  <si>
    <t xml:space="preserve">OBS: Lo que corresponde al mes de diciembre aún no fue reportado. </t>
  </si>
  <si>
    <r>
      <t>Cargado en el Sistema de Presupuesto por Resultados (STP) de la Secretaría Técnica de Planificación y Desarrollo Económico Social (STPDES) -</t>
    </r>
    <r>
      <rPr>
        <b/>
        <sz val="12"/>
        <color theme="1"/>
        <rFont val="Garamond"/>
        <family val="1"/>
      </rPr>
      <t xml:space="preserve">https://spr.stp.gov.py/tablero/public/geografico4.jsp  </t>
    </r>
    <r>
      <rPr>
        <sz val="12"/>
        <color theme="1"/>
        <rFont val="Garamond"/>
        <family val="1"/>
      </rPr>
      <t xml:space="preserve">  </t>
    </r>
  </si>
  <si>
    <t xml:space="preserve">9500 -Transferencias a Participantes del Programa </t>
  </si>
  <si>
    <t xml:space="preserve">10.000 - Acompañamiento a Participantes en sus emprendimientos </t>
  </si>
  <si>
    <t>Familias en situación de Pobreza y Vulnerabilidad</t>
  </si>
  <si>
    <t>117% acumulado al 4to trimestre 2023</t>
  </si>
  <si>
    <t>133 % acumulado al 4to trimestre 2023</t>
  </si>
  <si>
    <t xml:space="preserve"> 100 % acumulado al 4to trimestre 2023</t>
  </si>
  <si>
    <t>En el  4to trimestre, el Programa firmó contrato de compra venta con 557 familias. Meta establecida para el trimestre no se llegó a la meta debido a que la regularización de los lotes mediante los contratos, depende de la presentación de documentos personales de las familias postulantes.</t>
  </si>
  <si>
    <t>1156 familias en situación de pobreza y vulnerabilidad</t>
  </si>
  <si>
    <t xml:space="preserve">4407, Familias de pescadores, habilitados con transferencias monetarias  para percibibir  subsudio por veda pesquera , periodo 2023, entregadas. </t>
  </si>
  <si>
    <t>N° 25</t>
  </si>
  <si>
    <t>INFORME FINAL N° 25</t>
  </si>
  <si>
    <t>N° 06</t>
  </si>
  <si>
    <t>INFORME FINAL N° 06</t>
  </si>
  <si>
    <t>N° 10</t>
  </si>
  <si>
    <t>INFORME FINAL N° 10</t>
  </si>
  <si>
    <t>N° 12</t>
  </si>
  <si>
    <t>INFORME FINAL N° 12</t>
  </si>
  <si>
    <t>N° 20</t>
  </si>
  <si>
    <t>INFORME FINAL N° 20</t>
  </si>
  <si>
    <t>N° 22</t>
  </si>
  <si>
    <t>INFORME FINAL N° 22</t>
  </si>
  <si>
    <t>N° 23</t>
  </si>
  <si>
    <t>INFORME FINAL N° 23</t>
  </si>
  <si>
    <t>N° 24</t>
  </si>
  <si>
    <t>INFORME FINAL N° 24</t>
  </si>
  <si>
    <t>N° 32</t>
  </si>
  <si>
    <t>INFORME FINAL N° 32</t>
  </si>
  <si>
    <t>N° 33</t>
  </si>
  <si>
    <t>INFORME FINAL N° 33</t>
  </si>
  <si>
    <t>N° 17</t>
  </si>
  <si>
    <t>INFORME FINAL N° 17</t>
  </si>
  <si>
    <t>N° 08</t>
  </si>
  <si>
    <t>INFORME FINAL N° 08</t>
  </si>
  <si>
    <t>N° 09</t>
  </si>
  <si>
    <t>INFORME FINAL N° 09</t>
  </si>
  <si>
    <t>N° 21</t>
  </si>
  <si>
    <t>INFORME FINAL N° 21</t>
  </si>
  <si>
    <t>N° 28</t>
  </si>
  <si>
    <t>INFORME FINAL N° 28</t>
  </si>
  <si>
    <t>N° 30</t>
  </si>
  <si>
    <t>INFORME FINAL N° 30</t>
  </si>
  <si>
    <t>N° 31</t>
  </si>
  <si>
    <t>INFORME FINAL N° 31</t>
  </si>
  <si>
    <t>N° 35</t>
  </si>
  <si>
    <t>INFORME FINAL N° 35</t>
  </si>
  <si>
    <t>AUDITORIA DE DESEMPEÑO/ODS 1</t>
  </si>
  <si>
    <t>RES.CGR N° 909</t>
  </si>
  <si>
    <t>INFORME DE EVALUACION DE LA EFECTIVIDAD DEL SISTEMA DE CONTROL INTERNO</t>
  </si>
  <si>
    <t>IFV N° 32</t>
  </si>
  <si>
    <t xml:space="preserve">INFORME FINAL DE VERIFICACION DE CONTRATO DNCP N° 32 </t>
  </si>
  <si>
    <t>INFORME FINAL DEL SISTEMA INTEGRADO DE GESTION N° 34</t>
  </si>
  <si>
    <t>Planes de Mejoramiento elaborados en el período</t>
  </si>
  <si>
    <t>OSCAR MILDE BOGARIN PERALTA</t>
  </si>
  <si>
    <t>https://www.contrataciones.gov.py/buscador/general.html?filtro=436401&amp;page=</t>
  </si>
  <si>
    <t xml:space="preserve">https://www.contrataciones.gov.py/sicp/generarReporte.sicpReporte?reporte.seam&amp;cid=20360&amp;actionNameParam=proveedoresAdjudicacionAction&amp;proveedorAdjudicadoId=QXKSEGJfFA8%3D&amp;ReportName=dVcxQhxQDsm%2FMrBO6JIijWFpuB6HwGftJDeQPM4mTIbVoSB1rKvypsDRut3qIGIy20J2kcX%2FzZyN%0ASVetRnniyg%3D%3D&amp;fileType=YWHelxhP%2FOc%3D&amp;dataModelSelection=proveedorAdjudicadoRow%3AlistaPaginadaProveedorAdjudicado[2]      </t>
  </si>
  <si>
    <t xml:space="preserve">https://www.contrataciones.gov.py/sicp/generarReporte.sicpReporte?reporte.seam&amp;cid=17861&amp;actionNameParam=proveedoresAdjudicacionAction&amp;proveedorAdjudicadoId=bcklmdcrIIA%3D&amp;ReportName=vUzgruWr%2BS10W67dc%2BJ24TxVrGO9pTS9WvklKRknWSgouRTEp7c1gb2Srzh77fDPZB%2BZIo%2FPkaTL%0A3w5yAAabSg%3D%3D&amp;fileType=YWHelxhP%2FOc%3D&amp;dataModelSelection=proveedorAdjudicadoRow%3AlistaPaginadaProveedorAdjudicado%5B3%5D </t>
  </si>
  <si>
    <t xml:space="preserve">https://www.contrataciones.gov.py/sicp/generarReporte.sicpReporte?reporte.seam&amp;cid=17704&amp;actionNameParam=proveedoresAdjudicacionAction&amp;proveedorAdjudicadoId=x41cvRaLLUY%3D&amp;ReportName=g7psM%2FyBIxNm0pJXyszZoj8144wRi0x7foUtZ7RAuh3eV7Sw83lXsMtd79sT1c%2FYpKoqWuK8hvqb%0AQDF7bJqotg%3D%3D&amp;fileType=YWHelxhP%2FOc%3D&amp;dataModelSelection=proveedorAdjudicadoRow%3AlistaPaginadaProveedorAdjudicado%5B4%5D </t>
  </si>
  <si>
    <t xml:space="preserve">O. G. 100 al 199   </t>
  </si>
  <si>
    <t>SERVICIOS PERSONALES</t>
  </si>
  <si>
    <t xml:space="preserve">O. G. 200 al 299  </t>
  </si>
  <si>
    <t xml:space="preserve">O. G. 300 al 399  </t>
  </si>
  <si>
    <t xml:space="preserve">O. G. 400 al 499  </t>
  </si>
  <si>
    <t>BIENES DE CAMBIO</t>
  </si>
  <si>
    <t xml:space="preserve">O. G. 500 al 599   </t>
  </si>
  <si>
    <t>INVERSION FISICA</t>
  </si>
  <si>
    <t xml:space="preserve">O. G. 800 al 899 </t>
  </si>
  <si>
    <t>TRANSFERENCIAS</t>
  </si>
  <si>
    <t xml:space="preserve">O. G. 900 al 999   </t>
  </si>
  <si>
    <t>OTROS GASTOS</t>
  </si>
  <si>
    <t>SERVICIOS NO PERSONALES</t>
  </si>
  <si>
    <t>BIENES DE CONSUMO E INSUMOS</t>
  </si>
  <si>
    <t xml:space="preserve">https://contrataciones.gov.py/contratos-verificados/1g6UOwkF7Jk%253D.html#documentos
</t>
  </si>
  <si>
    <t xml:space="preserve">Evidencia reporte SIAF reportados en el ultimo mes del año 2023. Reporte emitido por la Dirección Financiera. Sistema SPR cargado. </t>
  </si>
  <si>
    <t>(*) A la fecha de este informe ya no ostentan dichos cargos pero siguen siendo miembros del comité</t>
  </si>
  <si>
    <t>15000 - Participantes del Programa capacitados</t>
  </si>
  <si>
    <t>Capacitación a 17.541 Partcipantes acumulado  al  4to trimestre/2023</t>
  </si>
  <si>
    <t xml:space="preserve">
Acompañamiento a 13.298 Participantes en sus emprendimientos acumulado al 4to trimestre/2023</t>
  </si>
  <si>
    <t xml:space="preserve"> Transferencia  Monetaria  a 9.519 participantes del Programa acumulados al 4to trimestre /2023</t>
  </si>
  <si>
    <t>Evidencia reporte SIAF reportado al corte del mes de Diciembre 2023, Reporte emitido por la Dirección Financiera, en fecha 29/12/2023. /Avance de metas a diciembre del año 2023, cargados en el Sistema de PLANIFICACIÒN por Resultados (SPR) de la Secretaria Técnica de Planificación y Desarrollo Económico Social (STPDES)</t>
  </si>
  <si>
    <r>
      <t xml:space="preserve">Director General de Tecnologías de la Información y la Comunicación </t>
    </r>
    <r>
      <rPr>
        <b/>
        <sz val="12"/>
        <color theme="1"/>
        <rFont val="Garamond"/>
        <family val="1"/>
      </rPr>
      <t>(*)</t>
    </r>
  </si>
  <si>
    <r>
      <t xml:space="preserve">Directora del Programa de Comedores y Centros Comunitarios </t>
    </r>
    <r>
      <rPr>
        <b/>
        <sz val="12"/>
        <color theme="1"/>
        <rFont val="Garamond"/>
        <family val="1"/>
      </rPr>
      <t>(*)</t>
    </r>
  </si>
  <si>
    <t>OBS: Ver anexos</t>
  </si>
  <si>
    <t>MATRIZ DE INFORMACIÓN MÍNIMA PARA INFORME DE RENDICIÓN DE CUENTAS AL CIUDADANO - EJERCICIO 2023</t>
  </si>
  <si>
    <t>http://biblioteca.mds.gov.py:8080/handle/123456789/1451</t>
  </si>
  <si>
    <t>http://biblioteca.mds.gov.py:8080/handle/123456789/1447</t>
  </si>
  <si>
    <t>http://biblioteca.mds.gov.py:8080/handle/123456789/1446</t>
  </si>
  <si>
    <t>http://biblioteca.mds.gov.py:8080/handle/123456789/1445</t>
  </si>
  <si>
    <t>http://biblioteca.mds.gov.py:8080/handle/123456789/1444</t>
  </si>
  <si>
    <t>http://biblioteca.mds.gov.py:8080/handle/123456789/1443</t>
  </si>
  <si>
    <t>http://biblioteca.mds.gov.py:8080/handle/123456789/1442</t>
  </si>
  <si>
    <t>http://biblioteca.mds.gov.py:8080/handle/123456789/1441</t>
  </si>
  <si>
    <t>http://biblioteca.mds.gov.py:8080/handle/123456789/1438</t>
  </si>
  <si>
    <t>http://biblioteca.mds.gov.py:8080/handle/123456789/1416</t>
  </si>
  <si>
    <t>http://biblioteca.mds.gov.py:8080/handle/123456789/1415</t>
  </si>
  <si>
    <t>http://biblioteca.mds.gov.py:8080/handle/123456789/1434</t>
  </si>
  <si>
    <t>http://biblioteca.mds.gov.py:8080/handle/123456789/1436</t>
  </si>
  <si>
    <t>http://biblioteca.mds.gov.py:8080/handle/123456789/1407</t>
  </si>
  <si>
    <t>http://biblioteca.mds.gov.py:8080/handle/123456789/1432</t>
  </si>
  <si>
    <t>http://biblioteca.mds.gov.py:8080/handle/123456789/1433</t>
  </si>
  <si>
    <t>http://biblioteca.mds.gov.py:8080/handle/123456789/1410</t>
  </si>
  <si>
    <t>http://biblioteca.mds.gov.py:8080/handle/123456789/1427</t>
  </si>
  <si>
    <t>http://biblioteca.mds.gov.py:8080/handle/123456789/1424</t>
  </si>
  <si>
    <t>http://biblioteca.mds.gov.py:8080/handle/123456789/1421</t>
  </si>
  <si>
    <t>http://biblioteca.mds.gov.py:8080/handle/123456789/1417</t>
  </si>
  <si>
    <t>http://biblioteca.mds.gov.py:8080/handle/123456789/1413</t>
  </si>
  <si>
    <t>http://biblioteca.mds.gov.py:8080/handle/123456789/1412</t>
  </si>
  <si>
    <t>http://biblioteca.mds.gov.py:8080/handle/123456789/1409</t>
  </si>
  <si>
    <t>http://biblioteca.mds.gov.py:8080/handle/123456789/1406</t>
  </si>
  <si>
    <t>http://biblioteca.mds.gov.py:8080/handle/123456789/1449</t>
  </si>
  <si>
    <t>http://biblioteca.mds.gov.py:8080/handle/123456789/1448</t>
  </si>
  <si>
    <t>http://biblioteca.mds.gov.py:8080/handle/123456789/1440</t>
  </si>
  <si>
    <t>http://biblioteca.mds.gov.py:8080/handle/123456789/1439</t>
  </si>
  <si>
    <t>http://biblioteca.mds.gov.py:8080/handle/123456789/1437</t>
  </si>
  <si>
    <t>http://biblioteca.mds.gov.py:8080/handle/123456789/1414</t>
  </si>
  <si>
    <t>http://biblioteca.mds.gov.py:8080/handle/123456789/1435</t>
  </si>
  <si>
    <t>http://biblioteca.mds.gov.py:8080/handle/123456789/1431</t>
  </si>
  <si>
    <t>http://biblioteca.mds.gov.py:8080/handle/123456789/1430</t>
  </si>
  <si>
    <t>http://biblioteca.mds.gov.py:8080/handle/123456789/1429</t>
  </si>
  <si>
    <t>http://biblioteca.mds.gov.py:8080/handle/123456789/1428</t>
  </si>
  <si>
    <t>http://biblioteca.mds.gov.py:8080/handle/123456789/1426</t>
  </si>
  <si>
    <t>http://biblioteca.mds.gov.py:8080/handle/123456789/1425</t>
  </si>
  <si>
    <t>http://biblioteca.mds.gov.py:8080/handle/123456789/1423</t>
  </si>
  <si>
    <t>http://biblioteca.mds.gov.py:8080/handle/123456789/1422</t>
  </si>
  <si>
    <t>http://biblioteca.mds.gov.py:8080/handle/123456789/1419</t>
  </si>
  <si>
    <t>http://biblioteca.mds.gov.py:8080/handle/123456789/1418</t>
  </si>
  <si>
    <t>http://biblioteca.mds.gov.py:8080/handle/123456789/1408</t>
  </si>
  <si>
    <t>https://www.mds.gov.py/application/files/8117/0499/8934/EJECUCION-0124.pdf</t>
  </si>
  <si>
    <t>Avances correspondientes al cierre del mes de Diciembre 2023, en las Modalidades:  Transitorio y Comunitario</t>
  </si>
  <si>
    <t>Los materiales citados no fueron elaborados en el período que se informa, sin embargo siguen vigentes y son de uso habitual en el marco del Programa Tekopora</t>
  </si>
  <si>
    <t>TOTALES</t>
  </si>
  <si>
    <t>http://biblioteca.mds.gov.py:8080/handle/123456789/1471</t>
  </si>
  <si>
    <t>http://biblioteca.mds.gov.py:8080/handle/123456789/1470</t>
  </si>
  <si>
    <t>http://biblioteca.mds.gov.py:8080/handle/123456789/1468</t>
  </si>
  <si>
    <t>http://biblioteca.mds.gov.py:8080/handle/123456789/1467</t>
  </si>
  <si>
    <t>http://biblioteca.mds.gov.py:8080/handle/123456789/1466</t>
  </si>
  <si>
    <t>http://biblioteca.mds.gov.py:8080/handle/123456789/1453</t>
  </si>
  <si>
    <t>http://biblioteca.mds.gov.py:8080/handle/123456789/1464</t>
  </si>
  <si>
    <t>http://biblioteca.mds.gov.py:8080/handle/123456789/1452</t>
  </si>
  <si>
    <t>http://biblioteca.mds.gov.py:8080/handle/123456789/1457</t>
  </si>
  <si>
    <t>http://biblioteca.mds.gov.py:8080/handle/123456789/1458</t>
  </si>
  <si>
    <t>http://biblioteca.mds.gov.py:8080/handle/123456789/1460</t>
  </si>
  <si>
    <t>http://biblioteca.mds.gov.py:8080/handle/123456789/1462</t>
  </si>
  <si>
    <t>http://biblioteca.mds.gov.py:8080/handle/123456789/1463</t>
  </si>
  <si>
    <t>http://biblioteca.mds.gov.py:8080/handle/123456789/1454</t>
  </si>
  <si>
    <t>http://biblioteca.mds.gov.py:8080/handle/123456789/1455</t>
  </si>
  <si>
    <t>http://biblioteca.mds.gov.py:8080/handle/123456789/1456</t>
  </si>
  <si>
    <t>http://biblioteca.mds.gov.py:8080/handle/123456789/1459</t>
  </si>
  <si>
    <t>http://biblioteca.mds.gov.py:8080/handle/123456789/1461</t>
  </si>
  <si>
    <t>Familias Participantes activas correspondientes al 6º bimestre del 2023. Cambio gradual de periodicidad en los Pagos. Corresponde a pagos bimestrales (Nov.-Dic.) 66.163 Participantes, pago mensual (Nov.) 113.625 Participantes y (Dic.) 113.948 Participantes. Corresponde a lo declarado en el mes de diciembre SIAF.</t>
  </si>
  <si>
    <t xml:space="preserve">Evidencia reporte SIAF reportado al corte del mes de Diciembre 2023 /Avance de metas a DICIEMBRE del año 2023, cargados en el Sistema de Presupuesto por Resultados (SPR) de la Secretaria Técnica de Planificación y Desarrollo Económico Social (STPDES)
</t>
  </si>
  <si>
    <t>Evidencia reporte SIAF reportados en el ultimo mes del año 2023. Reporte emitido por la Dirección Financiera. Sistema SPR cargado.  / Informe POA</t>
  </si>
  <si>
    <t>Evidencia reporte SIAF reportados en el ultimo mes del año 2023. Reporte emitido por la Dirección Financiera. Sistema SPR cargado. / Informe POA</t>
  </si>
  <si>
    <r>
      <t xml:space="preserve">A nivel nacional, por Decreto N°724/23 “Por el cual se aprueba el Plan Nacional de Reducción de la Pobreza Ñaime Porãvéta y lo declara de interés nacional”, en él se estructura una hoja de ruta para la inversión social en las personas y los territorios, en el marco del Sistema de Protección Social de Paraguay.
El Plan plantea una priorización de la entrega de servicios sociales hacia las personas en situación de pobreza, en departamentos con mayores niveles de pobreza monetaria y multidimensional. Contempla acciones inmediatas al 2024, a corto plazo 2025-2026, y a mediano plazo 2027-2030.
En este marco, el Ministerio de Desarrollo Social (MDS), ha avanzado en la revisión de la oferta programática de su cartera, con el fin de incorporar nuevas formas de abordaje de atención integral.
</t>
    </r>
    <r>
      <rPr>
        <b/>
        <sz val="11"/>
        <color theme="1"/>
        <rFont val="Garamond"/>
        <family val="1"/>
      </rPr>
      <t>PROGRAMA TEKOPORÃ MBARETE</t>
    </r>
    <r>
      <rPr>
        <sz val="11"/>
        <color theme="1"/>
        <rFont val="Garamond"/>
        <family val="1"/>
      </rPr>
      <t xml:space="preserve">
El programa de transferencia Monetaria con Corresponsabilidad, cuyo objetivo principal es mejorar la calidad de vida de la población participante, facilitando el ejercicio de los derechos a: alimentación, salud y educación, mediante el aumento del uso de servicios básicos y el fortalecimiento de las redes sociales, con el fin de cortar la transmisión intergeneracional de la pobreza.
El programa cuenta con dos componentes, el acompañamiento sociofamiliar para el cumplimiento de las corresponsabilidades en salud y educación asumidas por las familias participantes con el propósito de fortalecer el capital humano de las personas; y la transferencia monetaria lo cual constituye un incentivo para el ejercicio de derecho de las familias entregado bimensualmente.
La actual administración dispuso un ajuste denominado Tekoporã Mbarete, donde se establece el aumento del 25% de los valores de la transferencia monetaria en cada uno de sus componentes, así como, la implementación del pago mensual de las transferencias, a realizarse manera gradual en los departamentos del país. 
Se logró la bancarización del 87% de los Pagos a Participantes del Programa.
Así como también, capacitación para guías familiares con el fin de fortalecer las capacidades técnicas en el acompañamiento Socio Familiar – Tekoporã Mbarete. 
En el marco del Proyecto Proeza, se realizaron Consentimiento Libre, Previo e Informado (CLPI) a en la a 218 Comunidades Indígenas de 8 Departamentos de la Región Oriental. En la Región Occidental, se llegó a 12 Comunidades para cambio de modalidad de Pagos.
</t>
    </r>
    <r>
      <rPr>
        <b/>
        <sz val="11"/>
        <color theme="1"/>
        <rFont val="Garamond"/>
        <family val="1"/>
      </rPr>
      <t>PROGRAMA TENONDERA</t>
    </r>
    <r>
      <rPr>
        <sz val="11"/>
        <color theme="1"/>
        <rFont val="Garamond"/>
        <family val="1"/>
      </rPr>
      <t xml:space="preserve">
El Programa TENONDERA, ha logrado afianzarse como un mecanismo para el egreso de las familias que se encuentran en los últimos años del Programa Tekoporã. El impacto del programa radica en ofrecer oportunidades de generar ingreso de manera autónoma y sostenida.
</t>
    </r>
    <r>
      <rPr>
        <sz val="11"/>
        <rFont val="Garamond"/>
        <family val="1"/>
      </rPr>
      <t xml:space="preserve">El Programa Tenonderà, ha realizado transferencias monetarias a 9,519 nuevos partcipantes del ejercicio fiscal 2023, 17,541 participantes con capacitación , y  13,298  con acompañamiento y/o seguimiento a emprendimientos productivos
</t>
    </r>
    <r>
      <rPr>
        <sz val="11"/>
        <color theme="1"/>
        <rFont val="Garamond"/>
        <family val="1"/>
      </rPr>
      <t xml:space="preserve">
</t>
    </r>
    <r>
      <rPr>
        <b/>
        <sz val="11"/>
        <color theme="1"/>
        <rFont val="Garamond"/>
        <family val="1"/>
      </rPr>
      <t>PROGRAMA TEKOHA</t>
    </r>
    <r>
      <rPr>
        <sz val="11"/>
        <color theme="1"/>
        <rFont val="Garamond"/>
        <family val="1"/>
      </rPr>
      <t xml:space="preserve">
El Programa Tekohá, de Desarrollo y Apoyo Social a los Asentamientos o Núcleos Poblacionales urbanos o suburbanos, a través de la firma de contratos por los lotes ocupados brinda "seguridad Jurídica" a sus ocupantes por medio del proceso de regularización. La importancia de éste radica en la oportunidad de acceder a una mejor calidad de vida para las familias participantes ya que ello posibilidad el acceso a servicios básicos como ser: energía eléctrica, agua corriente, vías de comunicación e inclusive a la vivienda propia. 
Al cierre del Ejercicio fiscal 2023, dentro de sus logros, 283 lotes fueron asignados a solicitantes quienes cumplieron con requisitos; además de firmarse 1.156 contratos de compra venta de inmuebles.
El Programa implementó la actividad denominada ‘Tekohuerta’, consistente en la instalación de huertas urbanas dentro del hogar como medio para instalar capacidades en la comunidad con el objetivo de cooperar directamente en una mejor nutrición e indirecta en el fortalecimiento de los participantes. 
</t>
    </r>
    <r>
      <rPr>
        <b/>
        <sz val="11"/>
        <color theme="1"/>
        <rFont val="Garamond"/>
        <family val="1"/>
      </rPr>
      <t>PROGRAMA DE ASISTENCIA A PESCADORES DEL TERRITORIO NACIONAL</t>
    </r>
    <r>
      <rPr>
        <sz val="11"/>
        <color theme="1"/>
        <rFont val="Garamond"/>
        <family val="1"/>
      </rPr>
      <t xml:space="preserve">
El Programa de Asistencia a Pescadores del Territorio Nacional (PROAP - TN) dirigido a familias que se encuentran en situación de pobreza y vulnerabilidad, cuya única fuente de sustento proviene de la extracción de peces para el consumo y/o comercialización y cuya actividad no pueden realizarla durante el periodo de veda pesquera, realiza la entrega de un subsidio para protección de este grupo poblacional. 
Como logros destacables, a pesar de los escasos recursos, el Programa cumplió en tiempo y forma con los trabajos, tanto de campo como de gabinete, requeridos. 
Se habilitó la Lista aprobada de Pescadores para el Cobro del Subsidio por Veda Pesquera 2023 y con inicio de pago dentro del periodo de veda. 
El Programa aplicó 676 instrumentos, 529 a pescadores no indígenas y 147 a pescadores indígenas, quienes posteriormente fueron incluidos al listado de pescadores habilitados para el cobro de subsidio por veda pesquera. 
Se logró instalar un trabajo coordinado con Organizaciones representes de los pescadores. 
Por otro lado, se avanzó en el Diagnóstico y propuesta del Rediseño del programa realizado en conjunto con la Organización de las Naciones Unidas para la Agricultura y la Alimentación (FAO), con vistas a una atención más integral a la población pesquera. 
</t>
    </r>
    <r>
      <rPr>
        <b/>
        <sz val="11"/>
        <color theme="1"/>
        <rFont val="Garamond"/>
        <family val="1"/>
      </rPr>
      <t>PROGRAMA COMEDORES Y CENTROS COMUNITARIOS</t>
    </r>
    <r>
      <rPr>
        <sz val="11"/>
        <color theme="1"/>
        <rFont val="Garamond"/>
        <family val="1"/>
      </rPr>
      <t xml:space="preserve">
A partir de la aprobación de la Ley Nro. 6945/22, “Comedores y Centros Comunitarios”, se reconvierte el Proyecto de Apoyo a Comedores de Organizaciones Comunitarias (PACOC). El Programa Comedores y Centros Comunitarios incluye los componentes de Apoyo Nutricional, Equipamiento y materiales y Fortalecimiento de las Organizaciones, actualmente en etapa de diseño. 
El Programa Comedores y Centros Comunitarios, tiene el objetivo de contribuir con la seguridad alimentaria, de niños, niñas y adolescentes hasta dieciocho años, personas con discapacidad, personas adultas mayores, jóvenes en situación de pobreza y vulnerabilidad, mujeres embarazadas y población de comunidades indígenas, mediante la provisión de insumos para preparación de alimentos, así también, el fortalecimiento de Centros Comunitarios orientados al desarrollo de capacidades locales. 
Entre los logros principales, se destacó el esfuerzo del equipo técnico para la aplicación operativa de la Ley Nro. 6.945/22, “Comedores y Centros Comunitarios”.
En el marco del componente Equipamientos, se realizó la adquisición de Heladeras, Freezer y Planchas de Hierro para fogón, los cuales fueron entregados a Organización con Comedores Comunitarios en los Departamentos de Central, Itapúa, Caaguazú, Ñeembucú y Capital. 
 En la ejecución total del Ejercicio Fiscal 2023, brindó seguridad alimentaria a un total de 40.245 participantes en situación de pobreza y vulnerabilidad a través de 529 Organizaciones que brindan servicio a través de Comedores Comunitarios, con 811.256 Kilos de insumos alimenticios no perecederos entregados con una cobertura de 15 departamentos y capital país. en las diferentes Modalidades: Donación, Comunitario y Transitorio.
</t>
    </r>
    <r>
      <rPr>
        <b/>
        <sz val="11"/>
        <color theme="1"/>
        <rFont val="Garamond"/>
        <family val="1"/>
      </rPr>
      <t>CONADA</t>
    </r>
    <r>
      <rPr>
        <sz val="11"/>
        <color theme="1"/>
        <rFont val="Garamond"/>
        <family val="1"/>
      </rPr>
      <t xml:space="preserve">
El MDS ha coordinado la constitución y funcionamiento del Consejo Nacional de Donación de Alimentos (CONADA), en virtud del Artículo 3º de Ley 6.601/2020 que establece un régimen especial para la donación de alimentos aptos para el consumo humano, con el objetivo de contribuir a satisfacer las necesidades alimentarias de la población económicamente más vulnerable, este consejo es un órgano colegiado, con representantes del sector público y privado, como instancia deliberativa, consultiva y definidora de la política pública nacional de pérdida, desperdicio y donación de alimentos aptos para el consumo humano. 
En materia de Articulación, la CONADA logró la firma de un Convenio marco con la Facultad de Ciencias Químicas de la Universidad Nacional de Asunción, con el objetivo de establecer bases sólidas e interactuar coordinadamente en los controles de tareas específicas que competen a la cartera de Estado y la academia respectivamente. 
También se logró la articulación interinstitucional para la colocación de una pestaña de acceso a la plataforma CONADA en las páginas institucionales de las instituciones miembros del consejo y Aduana y SEN.
Así mismo, se oficializó el lanzamiento del ‘DESAFIO NO TIRES LA COMIDA’, actividad organizada en forma conjunta con la Facultad de Ciencias Químicas de la UNA, FAO y el MDS. El objetivo del mismo es impulsar el diseño e implementación de ideas innovadoras orientadas a reducir el problema de pérdidas y desperdicios de alimentos en todos los ámbitos.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</si>
</sst>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_-* #,##0_-;\-* #,##0_-;_-* &quot;-&quot;??_-;_-@_-"/>
    <numFmt numFmtId="166" formatCode="#,##0;#,##0"/>
  </numFmts>
  <fonts count="33">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scheme val="minor"/>
    </font>
    <font>
      <b/>
      <u/>
      <sz val="14"/>
      <name val="Garamond"/>
      <family val="1"/>
    </font>
    <font>
      <b/>
      <u/>
      <sz val="18"/>
      <color theme="1"/>
      <name val="Garamond"/>
      <family val="1"/>
    </font>
    <font>
      <sz val="11"/>
      <color theme="1"/>
      <name val="Garamond"/>
      <family val="1"/>
    </font>
    <font>
      <sz val="15"/>
      <color theme="1"/>
      <name val="Garamond"/>
      <family val="1"/>
    </font>
    <font>
      <b/>
      <u/>
      <sz val="14"/>
      <color theme="1"/>
      <name val="Garamond"/>
      <family val="1"/>
    </font>
    <font>
      <sz val="12"/>
      <color theme="1"/>
      <name val="Garamond"/>
      <family val="1"/>
    </font>
    <font>
      <b/>
      <sz val="14"/>
      <color theme="1"/>
      <name val="Garamond"/>
      <family val="1"/>
    </font>
    <font>
      <sz val="14"/>
      <color theme="1"/>
      <name val="Garamond"/>
      <family val="1"/>
    </font>
    <font>
      <b/>
      <sz val="12"/>
      <color theme="1"/>
      <name val="Garamond"/>
      <family val="1"/>
    </font>
    <font>
      <b/>
      <sz val="11"/>
      <color theme="1"/>
      <name val="Garamond"/>
      <family val="1"/>
    </font>
    <font>
      <b/>
      <u/>
      <sz val="13"/>
      <color theme="1"/>
      <name val="Garamond"/>
      <family val="1"/>
    </font>
    <font>
      <sz val="13"/>
      <color theme="1"/>
      <name val="Garamond"/>
      <family val="1"/>
    </font>
    <font>
      <sz val="10"/>
      <color theme="1"/>
      <name val="Garamond"/>
      <family val="1"/>
    </font>
    <font>
      <b/>
      <sz val="13"/>
      <color rgb="FF000000"/>
      <name val="Garamond"/>
      <family val="1"/>
    </font>
    <font>
      <b/>
      <sz val="13"/>
      <color theme="1"/>
      <name val="Garamond"/>
      <family val="1"/>
    </font>
    <font>
      <u/>
      <sz val="11"/>
      <color theme="10"/>
      <name val="Calibri"/>
      <family val="2"/>
      <scheme val="minor"/>
    </font>
    <font>
      <sz val="12"/>
      <color rgb="FF000000"/>
      <name val="Garamond"/>
      <family val="1"/>
    </font>
    <font>
      <sz val="12"/>
      <color theme="1"/>
      <name val="Calibri"/>
      <family val="2"/>
      <scheme val="minor"/>
    </font>
    <font>
      <b/>
      <sz val="12"/>
      <color theme="1"/>
      <name val="Calibri"/>
      <family val="2"/>
      <scheme val="minor"/>
    </font>
    <font>
      <sz val="12"/>
      <color theme="1"/>
      <name val="Calibri"/>
      <family val="2"/>
    </font>
    <font>
      <sz val="11"/>
      <color theme="1"/>
      <name val="Calibri"/>
      <family val="2"/>
      <scheme val="minor"/>
    </font>
    <font>
      <b/>
      <sz val="10"/>
      <color theme="1"/>
      <name val="Calibri"/>
      <family val="2"/>
      <scheme val="minor"/>
    </font>
    <font>
      <b/>
      <sz val="10"/>
      <name val="Calibri"/>
      <family val="2"/>
      <scheme val="minor"/>
    </font>
    <font>
      <sz val="10"/>
      <name val="Garamond"/>
      <family val="1"/>
    </font>
    <font>
      <sz val="10"/>
      <color rgb="FF000000"/>
      <name val="Arial"/>
      <family val="2"/>
    </font>
    <font>
      <b/>
      <sz val="10"/>
      <color rgb="FF000000"/>
      <name val="Arial"/>
      <family val="2"/>
    </font>
    <font>
      <b/>
      <sz val="10"/>
      <color theme="1"/>
      <name val="Garamond"/>
      <family val="1"/>
    </font>
    <font>
      <sz val="11"/>
      <name val="Garamond"/>
      <family val="1"/>
    </font>
  </fonts>
  <fills count="8">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theme="7" tint="0.39997558519241921"/>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s>
  <cellStyleXfs count="13">
    <xf numFmtId="0" fontId="0" fillId="0" borderId="0">
      <alignment vertical="center"/>
    </xf>
    <xf numFmtId="0" fontId="20" fillId="0" borderId="0" applyNumberFormat="0" applyFill="0" applyBorder="0" applyAlignment="0" applyProtection="0">
      <alignment vertical="center"/>
    </xf>
    <xf numFmtId="0" fontId="3" fillId="0" borderId="0">
      <alignment vertical="center"/>
    </xf>
    <xf numFmtId="9" fontId="3" fillId="0" borderId="0" applyFont="0" applyFill="0" applyBorder="0" applyAlignment="0" applyProtection="0"/>
    <xf numFmtId="9" fontId="25" fillId="0" borderId="0" applyFont="0" applyFill="0" applyBorder="0" applyAlignment="0" applyProtection="0"/>
    <xf numFmtId="0" fontId="2" fillId="0" borderId="0">
      <alignment vertical="center"/>
    </xf>
    <xf numFmtId="164" fontId="25" fillId="0" borderId="0" applyFont="0" applyFill="0" applyBorder="0" applyAlignment="0" applyProtection="0"/>
    <xf numFmtId="0" fontId="1" fillId="0" borderId="0">
      <alignment vertical="center"/>
    </xf>
    <xf numFmtId="0" fontId="1" fillId="0" borderId="0">
      <alignment vertical="center"/>
    </xf>
    <xf numFmtId="9" fontId="1" fillId="0" borderId="0" applyFont="0" applyFill="0" applyBorder="0" applyAlignment="0" applyProtection="0"/>
    <xf numFmtId="9" fontId="1" fillId="0" borderId="0" applyFont="0" applyFill="0" applyBorder="0" applyAlignment="0" applyProtection="0"/>
    <xf numFmtId="0" fontId="1" fillId="0" borderId="0">
      <alignment vertical="center"/>
    </xf>
    <xf numFmtId="164" fontId="1" fillId="0" borderId="0" applyFont="0" applyFill="0" applyBorder="0" applyAlignment="0" applyProtection="0"/>
  </cellStyleXfs>
  <cellXfs count="247">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10" fillId="0" borderId="0" xfId="0" applyFont="1">
      <alignment vertical="center"/>
    </xf>
    <xf numFmtId="0" fontId="13" fillId="0" borderId="0" xfId="0" applyFont="1">
      <alignment vertical="center"/>
    </xf>
    <xf numFmtId="0" fontId="14" fillId="0" borderId="0" xfId="0" applyFont="1">
      <alignment vertical="center"/>
    </xf>
    <xf numFmtId="0" fontId="13" fillId="2" borderId="1" xfId="0" applyFont="1" applyFill="1" applyBorder="1" applyAlignment="1">
      <alignment horizontal="center" vertical="center"/>
    </xf>
    <xf numFmtId="0" fontId="10" fillId="3" borderId="0" xfId="0" applyFont="1" applyFill="1">
      <alignment vertical="center"/>
    </xf>
    <xf numFmtId="0" fontId="7" fillId="3" borderId="0" xfId="0" applyFont="1" applyFill="1">
      <alignment vertical="center"/>
    </xf>
    <xf numFmtId="0" fontId="13" fillId="2" borderId="1" xfId="0" applyFont="1" applyFill="1" applyBorder="1" applyAlignment="1">
      <alignment horizontal="center" vertical="center" wrapText="1"/>
    </xf>
    <xf numFmtId="0" fontId="13" fillId="3" borderId="0" xfId="0" applyFont="1" applyFill="1" applyAlignment="1">
      <alignment horizontal="center" vertical="center"/>
    </xf>
    <xf numFmtId="0" fontId="13" fillId="2" borderId="1" xfId="0" applyFont="1" applyFill="1" applyBorder="1">
      <alignment vertical="center"/>
    </xf>
    <xf numFmtId="0" fontId="14" fillId="2" borderId="1" xfId="0" applyFont="1" applyFill="1" applyBorder="1">
      <alignment vertical="center"/>
    </xf>
    <xf numFmtId="0" fontId="13" fillId="2" borderId="1" xfId="0" applyFont="1" applyFill="1" applyBorder="1" applyAlignment="1" applyProtection="1">
      <alignment horizontal="center" vertical="center" wrapText="1"/>
      <protection locked="0"/>
    </xf>
    <xf numFmtId="0" fontId="10" fillId="3" borderId="6"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7" xfId="0" applyFont="1" applyFill="1" applyBorder="1" applyAlignment="1">
      <alignment horizontal="center" vertical="center"/>
    </xf>
    <xf numFmtId="0" fontId="10" fillId="0" borderId="0" xfId="0" applyFont="1" applyProtection="1">
      <alignment vertical="center"/>
      <protection locked="0"/>
    </xf>
    <xf numFmtId="0" fontId="7" fillId="0" borderId="0" xfId="0" applyFont="1" applyProtection="1">
      <alignment vertical="center"/>
      <protection locked="0"/>
    </xf>
    <xf numFmtId="0" fontId="10" fillId="0" borderId="0" xfId="0" applyFont="1" applyAlignment="1">
      <alignment horizontal="center" vertical="center"/>
    </xf>
    <xf numFmtId="0" fontId="13" fillId="5" borderId="1" xfId="0" applyFont="1" applyFill="1" applyBorder="1" applyAlignment="1">
      <alignment horizontal="center" vertical="center" wrapText="1"/>
    </xf>
    <xf numFmtId="0" fontId="13" fillId="4" borderId="1" xfId="0" applyFont="1" applyFill="1" applyBorder="1" applyAlignment="1">
      <alignment horizontal="center" vertical="top" wrapText="1"/>
    </xf>
    <xf numFmtId="0" fontId="13" fillId="5" borderId="1" xfId="0" applyFont="1" applyFill="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11" fillId="0" borderId="2" xfId="0" applyFont="1" applyBorder="1">
      <alignment vertical="center"/>
    </xf>
    <xf numFmtId="0" fontId="11" fillId="0" borderId="1" xfId="0" applyFont="1" applyBorder="1">
      <alignment vertical="center"/>
    </xf>
    <xf numFmtId="0" fontId="12" fillId="0" borderId="11" xfId="0" applyFont="1" applyBorder="1">
      <alignment vertical="center"/>
    </xf>
    <xf numFmtId="0" fontId="10" fillId="0" borderId="1" xfId="0" applyFont="1" applyBorder="1">
      <alignment vertical="center"/>
    </xf>
    <xf numFmtId="0" fontId="17" fillId="0" borderId="0" xfId="0" applyFont="1" applyAlignment="1">
      <alignment horizontal="center" vertical="center" wrapText="1"/>
    </xf>
    <xf numFmtId="0" fontId="13" fillId="0" borderId="1"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3" fillId="0" borderId="1" xfId="0" applyFont="1" applyBorder="1" applyAlignment="1">
      <alignment horizontal="center" vertical="center" wrapText="1"/>
    </xf>
    <xf numFmtId="0" fontId="20" fillId="0" borderId="10" xfId="1" applyFill="1" applyBorder="1" applyAlignment="1">
      <alignment vertical="center" wrapText="1"/>
    </xf>
    <xf numFmtId="3" fontId="22" fillId="0" borderId="1" xfId="0" applyNumberFormat="1" applyFont="1" applyBorder="1" applyAlignment="1">
      <alignment horizontal="center" vertical="center"/>
    </xf>
    <xf numFmtId="0" fontId="22" fillId="0" borderId="1" xfId="0" applyFont="1" applyBorder="1" applyAlignment="1">
      <alignment horizontal="left" vertical="center" wrapText="1"/>
    </xf>
    <xf numFmtId="14" fontId="22" fillId="0" borderId="1" xfId="0" applyNumberFormat="1" applyFont="1" applyBorder="1" applyAlignment="1">
      <alignment horizontal="center" vertical="center"/>
    </xf>
    <xf numFmtId="0" fontId="22" fillId="0" borderId="1" xfId="0" applyFont="1" applyBorder="1" applyAlignment="1">
      <alignment horizontal="left" vertical="center"/>
    </xf>
    <xf numFmtId="0" fontId="22" fillId="0" borderId="1" xfId="0" applyFont="1" applyBorder="1" applyAlignment="1">
      <alignment horizontal="center" vertical="center"/>
    </xf>
    <xf numFmtId="0" fontId="22" fillId="0" borderId="1" xfId="0" applyFont="1" applyBorder="1" applyAlignment="1">
      <alignment vertical="center" wrapText="1"/>
    </xf>
    <xf numFmtId="0" fontId="10" fillId="0" borderId="1" xfId="0" applyFont="1" applyBorder="1" applyAlignment="1">
      <alignment horizontal="left" vertical="center" wrapText="1"/>
    </xf>
    <xf numFmtId="0" fontId="20" fillId="0" borderId="1" xfId="1" applyFill="1" applyBorder="1" applyAlignment="1">
      <alignment horizontal="left" vertical="center"/>
    </xf>
    <xf numFmtId="0" fontId="20" fillId="0" borderId="1" xfId="1" applyFill="1" applyBorder="1" applyAlignment="1">
      <alignment horizontal="left" vertical="center" wrapText="1"/>
    </xf>
    <xf numFmtId="14" fontId="10"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2" xfId="0" applyFont="1" applyBorder="1" applyAlignment="1">
      <alignment horizontal="center" vertical="center" wrapText="1"/>
    </xf>
    <xf numFmtId="3" fontId="22" fillId="0" borderId="10" xfId="0" applyNumberFormat="1" applyFont="1" applyBorder="1" applyAlignment="1">
      <alignment horizontal="center" vertical="center"/>
    </xf>
    <xf numFmtId="0" fontId="22" fillId="0" borderId="10" xfId="0" applyFont="1" applyBorder="1" applyAlignment="1">
      <alignment horizontal="left" vertical="center" wrapText="1"/>
    </xf>
    <xf numFmtId="14" fontId="22" fillId="0" borderId="10" xfId="0" applyNumberFormat="1" applyFont="1" applyBorder="1" applyAlignment="1">
      <alignment horizontal="center" vertical="center"/>
    </xf>
    <xf numFmtId="0" fontId="22" fillId="0" borderId="10" xfId="0" applyFont="1" applyBorder="1" applyAlignment="1">
      <alignment horizontal="center" vertical="center"/>
    </xf>
    <xf numFmtId="0" fontId="20" fillId="0" borderId="10" xfId="1" applyFill="1" applyBorder="1" applyAlignment="1">
      <alignment horizontal="center" vertical="center" wrapText="1"/>
    </xf>
    <xf numFmtId="3" fontId="10" fillId="0" borderId="1" xfId="0" applyNumberFormat="1" applyFont="1" applyBorder="1" applyAlignment="1">
      <alignment horizontal="center" vertical="center" wrapText="1"/>
    </xf>
    <xf numFmtId="14" fontId="10"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0" fontId="17" fillId="0" borderId="1" xfId="0" applyFont="1" applyBorder="1" applyAlignment="1">
      <alignment horizontal="left" vertical="center" wrapText="1"/>
    </xf>
    <xf numFmtId="0" fontId="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vertical="center" wrapText="1"/>
    </xf>
    <xf numFmtId="14" fontId="7" fillId="0" borderId="1" xfId="0" applyNumberFormat="1" applyFont="1" applyBorder="1" applyAlignment="1">
      <alignment horizontal="left" vertical="center"/>
    </xf>
    <xf numFmtId="14" fontId="10" fillId="0" borderId="1" xfId="0" applyNumberFormat="1" applyFont="1" applyBorder="1" applyAlignment="1">
      <alignment horizontal="left" vertical="center"/>
    </xf>
    <xf numFmtId="0" fontId="7" fillId="0" borderId="1" xfId="0" applyFont="1" applyBorder="1">
      <alignment vertical="center"/>
    </xf>
    <xf numFmtId="0" fontId="24" fillId="0" borderId="1" xfId="0" applyFont="1" applyBorder="1" applyAlignment="1">
      <alignment horizontal="left" vertical="center"/>
    </xf>
    <xf numFmtId="0" fontId="20" fillId="0" borderId="1" xfId="1" applyFill="1" applyBorder="1" applyAlignment="1">
      <alignment horizontal="center" vertical="center" wrapText="1"/>
    </xf>
    <xf numFmtId="165" fontId="17" fillId="0" borderId="1" xfId="6" applyNumberFormat="1" applyFont="1" applyFill="1" applyBorder="1" applyAlignment="1">
      <alignment vertical="center" wrapText="1"/>
    </xf>
    <xf numFmtId="9" fontId="17" fillId="0" borderId="1" xfId="4" applyFont="1" applyFill="1" applyBorder="1" applyAlignment="1">
      <alignment horizontal="center" vertical="center"/>
    </xf>
    <xf numFmtId="165" fontId="17" fillId="0" borderId="1" xfId="6" applyNumberFormat="1" applyFont="1" applyFill="1" applyBorder="1" applyAlignment="1">
      <alignment horizontal="center" vertical="center" wrapText="1"/>
    </xf>
    <xf numFmtId="166" fontId="29" fillId="0" borderId="1" xfId="0" applyNumberFormat="1" applyFont="1" applyBorder="1" applyAlignment="1">
      <alignment vertical="center" wrapText="1"/>
    </xf>
    <xf numFmtId="0" fontId="17" fillId="0" borderId="1" xfId="0" applyFont="1" applyBorder="1" applyAlignment="1">
      <alignment horizontal="left" vertical="center"/>
    </xf>
    <xf numFmtId="166" fontId="29" fillId="0" borderId="1" xfId="0" applyNumberFormat="1" applyFont="1" applyBorder="1" applyAlignment="1">
      <alignment horizontal="right" vertical="center" wrapText="1"/>
    </xf>
    <xf numFmtId="166" fontId="20" fillId="0" borderId="1" xfId="1" applyNumberFormat="1" applyBorder="1" applyAlignment="1">
      <alignment horizontal="center" vertical="center"/>
    </xf>
    <xf numFmtId="10" fontId="17" fillId="0" borderId="1" xfId="0" applyNumberFormat="1" applyFont="1" applyBorder="1" applyAlignment="1">
      <alignment horizontal="center" vertical="center" wrapText="1"/>
    </xf>
    <xf numFmtId="0" fontId="17" fillId="0" borderId="1" xfId="0" applyFont="1" applyBorder="1" applyAlignment="1">
      <alignment horizontal="right" vertical="center" wrapText="1"/>
    </xf>
    <xf numFmtId="0" fontId="17" fillId="0" borderId="10" xfId="0" applyFont="1" applyBorder="1" applyAlignment="1">
      <alignment horizontal="center" vertical="center" wrapText="1"/>
    </xf>
    <xf numFmtId="165" fontId="17" fillId="0" borderId="1" xfId="6" applyNumberFormat="1" applyFont="1" applyFill="1" applyBorder="1" applyAlignment="1">
      <alignment horizontal="center" vertical="center"/>
    </xf>
    <xf numFmtId="0" fontId="17" fillId="0" borderId="1" xfId="0" applyFont="1" applyFill="1" applyBorder="1" applyAlignment="1">
      <alignment horizontal="center" vertical="center" wrapText="1"/>
    </xf>
    <xf numFmtId="0" fontId="10" fillId="0" borderId="1" xfId="0" applyFont="1" applyFill="1" applyBorder="1">
      <alignment vertical="center"/>
    </xf>
    <xf numFmtId="14" fontId="10" fillId="0" borderId="1" xfId="0" applyNumberFormat="1" applyFont="1" applyFill="1" applyBorder="1" applyAlignment="1">
      <alignment horizontal="left" vertical="center"/>
    </xf>
    <xf numFmtId="0" fontId="10" fillId="0" borderId="0" xfId="0" applyFont="1" applyFill="1">
      <alignment vertical="center"/>
    </xf>
    <xf numFmtId="0" fontId="7" fillId="0" borderId="0" xfId="0" applyFont="1" applyFill="1">
      <alignment vertical="center"/>
    </xf>
    <xf numFmtId="3"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166" fontId="30" fillId="0" borderId="1" xfId="0" applyNumberFormat="1" applyFont="1" applyBorder="1" applyAlignment="1">
      <alignment vertical="center" wrapText="1"/>
    </xf>
    <xf numFmtId="166" fontId="30" fillId="0" borderId="1" xfId="0" applyNumberFormat="1" applyFont="1" applyBorder="1" applyAlignment="1">
      <alignment horizontal="right" vertical="center" wrapText="1"/>
    </xf>
    <xf numFmtId="0" fontId="7" fillId="0" borderId="1" xfId="0" applyFont="1" applyFill="1" applyBorder="1">
      <alignment vertical="center"/>
    </xf>
    <xf numFmtId="14" fontId="7" fillId="0" borderId="1" xfId="0" applyNumberFormat="1" applyFont="1" applyFill="1" applyBorder="1" applyAlignment="1">
      <alignment horizontal="left" vertical="center"/>
    </xf>
    <xf numFmtId="0" fontId="24" fillId="0" borderId="1" xfId="0" applyFont="1" applyFill="1" applyBorder="1" applyAlignment="1">
      <alignment horizontal="left" vertical="center"/>
    </xf>
    <xf numFmtId="0" fontId="10" fillId="0" borderId="1" xfId="0" applyFont="1" applyFill="1" applyBorder="1" applyAlignment="1">
      <alignment horizontal="left" vertical="center"/>
    </xf>
    <xf numFmtId="165" fontId="28" fillId="0" borderId="1" xfId="12" applyNumberFormat="1" applyFont="1" applyFill="1" applyBorder="1" applyAlignment="1">
      <alignment horizontal="right" vertical="center" wrapText="1"/>
    </xf>
    <xf numFmtId="165" fontId="28" fillId="0" borderId="1" xfId="12" applyNumberFormat="1" applyFont="1" applyFill="1" applyBorder="1" applyAlignment="1">
      <alignment horizontal="right" vertical="center"/>
    </xf>
    <xf numFmtId="9" fontId="28" fillId="0" borderId="1" xfId="10" applyFont="1" applyFill="1" applyBorder="1" applyAlignment="1">
      <alignment horizontal="right" vertical="center"/>
    </xf>
    <xf numFmtId="0" fontId="28" fillId="0" borderId="1" xfId="7" applyFont="1" applyFill="1" applyBorder="1" applyAlignment="1">
      <alignment horizontal="center" vertical="center" wrapText="1"/>
    </xf>
    <xf numFmtId="0" fontId="17" fillId="0" borderId="1" xfId="7"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5" xfId="0" applyFont="1" applyBorder="1" applyAlignment="1">
      <alignment horizontal="left" vertical="center" wrapText="1"/>
    </xf>
    <xf numFmtId="0" fontId="10" fillId="0" borderId="3" xfId="0" applyFont="1" applyBorder="1" applyAlignment="1">
      <alignment horizontal="left" vertical="center" wrapText="1"/>
    </xf>
    <xf numFmtId="0" fontId="10" fillId="0" borderId="2" xfId="0" applyFont="1" applyBorder="1" applyAlignment="1">
      <alignment horizontal="left" vertical="center"/>
    </xf>
    <xf numFmtId="0" fontId="10" fillId="0" borderId="5" xfId="0" applyFont="1" applyBorder="1" applyAlignment="1">
      <alignment horizontal="left" vertical="center"/>
    </xf>
    <xf numFmtId="0" fontId="10" fillId="0" borderId="3" xfId="0" applyFont="1" applyBorder="1" applyAlignment="1">
      <alignment horizontal="left" vertical="center"/>
    </xf>
    <xf numFmtId="0" fontId="20" fillId="0" borderId="1" xfId="1" applyFill="1" applyBorder="1" applyAlignment="1">
      <alignment horizontal="center" vertical="center" wrapText="1"/>
    </xf>
    <xf numFmtId="0" fontId="13" fillId="0" borderId="1" xfId="0" applyFont="1" applyBorder="1" applyAlignment="1">
      <alignment horizontal="center" vertical="center" wrapText="1"/>
    </xf>
    <xf numFmtId="0" fontId="10" fillId="0" borderId="2" xfId="0" applyFont="1" applyFill="1" applyBorder="1" applyAlignment="1">
      <alignment horizontal="left" vertical="center"/>
    </xf>
    <xf numFmtId="0" fontId="10" fillId="0" borderId="5" xfId="0" applyFont="1" applyFill="1" applyBorder="1" applyAlignment="1">
      <alignment horizontal="left" vertical="center"/>
    </xf>
    <xf numFmtId="0" fontId="10" fillId="0" borderId="3" xfId="0" applyFont="1" applyFill="1" applyBorder="1" applyAlignment="1">
      <alignment horizontal="left" vertical="center"/>
    </xf>
    <xf numFmtId="0" fontId="13" fillId="0" borderId="1" xfId="0" applyFont="1" applyFill="1" applyBorder="1" applyAlignment="1">
      <alignment horizontal="center" vertical="center" wrapText="1"/>
    </xf>
    <xf numFmtId="0" fontId="20" fillId="0" borderId="1" xfId="1" applyFill="1" applyBorder="1" applyAlignment="1">
      <alignment horizontal="left" vertical="center" wrapText="1"/>
    </xf>
    <xf numFmtId="0" fontId="13" fillId="0" borderId="1" xfId="0" applyFont="1" applyBorder="1" applyAlignment="1">
      <alignment horizontal="left" vertical="center" wrapText="1"/>
    </xf>
    <xf numFmtId="0" fontId="20" fillId="0" borderId="2" xfId="1" applyFill="1" applyBorder="1" applyAlignment="1">
      <alignment horizontal="center" vertical="center" wrapText="1"/>
    </xf>
    <xf numFmtId="0" fontId="20" fillId="0" borderId="3" xfId="1" applyFill="1" applyBorder="1" applyAlignment="1">
      <alignment horizontal="center" vertical="center" wrapText="1"/>
    </xf>
    <xf numFmtId="0" fontId="10" fillId="0" borderId="5" xfId="0" applyFont="1" applyBorder="1" applyAlignment="1">
      <alignment horizontal="center" vertical="center"/>
    </xf>
    <xf numFmtId="0" fontId="13" fillId="0" borderId="1" xfId="0" applyFont="1" applyFill="1" applyBorder="1" applyAlignment="1">
      <alignment horizontal="left" vertical="center" wrapText="1"/>
    </xf>
    <xf numFmtId="0" fontId="10" fillId="0" borderId="1" xfId="0" applyFont="1" applyBorder="1" applyAlignment="1">
      <alignment horizontal="left" vertical="center" wrapText="1"/>
    </xf>
    <xf numFmtId="0" fontId="10" fillId="0" borderId="1" xfId="0" applyFont="1" applyBorder="1" applyAlignment="1">
      <alignment horizontal="left" vertical="center"/>
    </xf>
    <xf numFmtId="0" fontId="13" fillId="2" borderId="1" xfId="0" applyFont="1" applyFill="1" applyBorder="1" applyAlignment="1">
      <alignment horizontal="center" vertical="center"/>
    </xf>
    <xf numFmtId="0" fontId="13" fillId="7" borderId="1" xfId="0" applyFont="1" applyFill="1" applyBorder="1" applyAlignment="1">
      <alignment horizontal="center" vertical="center"/>
    </xf>
    <xf numFmtId="0" fontId="10" fillId="0" borderId="1" xfId="0" applyFont="1" applyBorder="1" applyAlignment="1">
      <alignment horizontal="center" vertical="center"/>
    </xf>
    <xf numFmtId="0" fontId="13" fillId="0" borderId="1" xfId="0" applyFont="1" applyBorder="1" applyAlignment="1">
      <alignment horizontal="center" vertical="center"/>
    </xf>
    <xf numFmtId="0" fontId="13" fillId="2" borderId="1" xfId="0" applyFont="1" applyFill="1" applyBorder="1" applyAlignment="1">
      <alignment horizontal="center" vertical="center" wrapText="1"/>
    </xf>
    <xf numFmtId="0" fontId="13" fillId="0" borderId="2" xfId="0" applyFont="1" applyBorder="1" applyAlignment="1">
      <alignment horizontal="center" vertical="center"/>
    </xf>
    <xf numFmtId="0" fontId="13" fillId="0" borderId="5" xfId="0" applyFont="1" applyBorder="1" applyAlignment="1">
      <alignment horizontal="center" vertical="center"/>
    </xf>
    <xf numFmtId="0" fontId="13" fillId="0" borderId="3" xfId="0" applyFont="1" applyBorder="1" applyAlignment="1">
      <alignment horizontal="center"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5" xfId="0" applyFont="1" applyBorder="1" applyAlignment="1">
      <alignment horizontal="center" vertical="center"/>
    </xf>
    <xf numFmtId="0" fontId="23" fillId="0" borderId="3" xfId="0" applyFont="1" applyBorder="1" applyAlignment="1">
      <alignment horizontal="center" vertical="center"/>
    </xf>
    <xf numFmtId="0" fontId="16"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3" xfId="0" applyFont="1" applyBorder="1" applyAlignment="1">
      <alignment horizontal="center" vertical="center" wrapText="1"/>
    </xf>
    <xf numFmtId="0" fontId="10" fillId="0" borderId="6" xfId="0" applyFont="1" applyBorder="1" applyAlignment="1">
      <alignment horizontal="left" vertical="center" wrapText="1"/>
    </xf>
    <xf numFmtId="0" fontId="10" fillId="0" borderId="7"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11" xfId="0" applyFont="1" applyBorder="1" applyAlignment="1">
      <alignment horizontal="left" vertical="center" wrapText="1"/>
    </xf>
    <xf numFmtId="0" fontId="10" fillId="0" borderId="14" xfId="0" applyFont="1" applyBorder="1" applyAlignment="1">
      <alignment horizontal="left" vertical="center" wrapText="1"/>
    </xf>
    <xf numFmtId="9" fontId="13" fillId="0" borderId="1" xfId="0" applyNumberFormat="1" applyFont="1" applyBorder="1" applyAlignment="1">
      <alignment horizontal="center"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1" fillId="4" borderId="1" xfId="0" applyFont="1" applyFill="1" applyBorder="1" applyAlignment="1">
      <alignment horizontal="center" vertical="center"/>
    </xf>
    <xf numFmtId="0" fontId="13" fillId="5" borderId="1" xfId="0" applyFont="1" applyFill="1" applyBorder="1" applyAlignment="1">
      <alignment horizontal="center" vertical="center" wrapText="1"/>
    </xf>
    <xf numFmtId="0" fontId="13" fillId="0" borderId="1" xfId="0" applyFont="1" applyBorder="1" applyAlignment="1">
      <alignment horizontal="center" vertical="top" wrapText="1"/>
    </xf>
    <xf numFmtId="0" fontId="10" fillId="0" borderId="1" xfId="0" applyFont="1" applyBorder="1" applyAlignment="1">
      <alignment horizontal="center" vertical="center" wrapText="1"/>
    </xf>
    <xf numFmtId="0" fontId="15" fillId="5" borderId="1" xfId="0" applyFont="1" applyFill="1" applyBorder="1" applyAlignment="1">
      <alignment horizontal="center" vertical="center"/>
    </xf>
    <xf numFmtId="0" fontId="20" fillId="0" borderId="2" xfId="1" applyFill="1" applyBorder="1" applyAlignment="1">
      <alignment horizontal="left" vertical="center" wrapText="1"/>
    </xf>
    <xf numFmtId="0" fontId="20" fillId="0" borderId="2" xfId="1" applyFill="1" applyBorder="1" applyAlignment="1">
      <alignment horizontal="center"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15" fillId="0" borderId="1" xfId="0" applyFont="1" applyBorder="1" applyAlignment="1">
      <alignment horizontal="center" vertical="center"/>
    </xf>
    <xf numFmtId="0" fontId="5" fillId="4" borderId="1" xfId="0" applyFont="1" applyFill="1" applyBorder="1" applyAlignment="1">
      <alignment horizontal="center" vertical="center"/>
    </xf>
    <xf numFmtId="0" fontId="20" fillId="0" borderId="1" xfId="1" applyFill="1" applyBorder="1" applyAlignment="1">
      <alignment horizontal="center" vertical="center"/>
    </xf>
    <xf numFmtId="0" fontId="9" fillId="0" borderId="1" xfId="0" applyFont="1" applyBorder="1" applyAlignment="1">
      <alignment horizontal="center" vertical="center"/>
    </xf>
    <xf numFmtId="0" fontId="13" fillId="0" borderId="2" xfId="0" applyFont="1" applyBorder="1" applyAlignment="1">
      <alignment horizontal="left" vertical="center"/>
    </xf>
    <xf numFmtId="0" fontId="13" fillId="0" borderId="5" xfId="0" applyFont="1" applyBorder="1" applyAlignment="1">
      <alignment horizontal="left" vertical="center"/>
    </xf>
    <xf numFmtId="0" fontId="13" fillId="0" borderId="3" xfId="0" applyFont="1" applyBorder="1" applyAlignment="1">
      <alignment horizontal="left" vertical="center"/>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lignment horizontal="center" vertical="center"/>
    </xf>
    <xf numFmtId="0" fontId="13" fillId="0" borderId="12" xfId="0" applyFont="1" applyBorder="1" applyAlignment="1">
      <alignment horizontal="center" vertical="center"/>
    </xf>
    <xf numFmtId="0" fontId="13" fillId="0" borderId="0" xfId="0" applyFont="1" applyAlignment="1">
      <alignment horizontal="center" vertical="center"/>
    </xf>
    <xf numFmtId="0" fontId="13" fillId="0" borderId="13" xfId="0" applyFont="1" applyBorder="1" applyAlignment="1">
      <alignment horizontal="center" vertical="center"/>
    </xf>
    <xf numFmtId="0" fontId="13" fillId="0" borderId="11" xfId="0" applyFont="1" applyBorder="1" applyAlignment="1">
      <alignment horizontal="center" vertical="center"/>
    </xf>
    <xf numFmtId="0" fontId="13" fillId="0" borderId="4" xfId="0" applyFont="1" applyBorder="1" applyAlignment="1">
      <alignment horizontal="center" vertical="center"/>
    </xf>
    <xf numFmtId="0" fontId="13" fillId="0" borderId="14" xfId="0" applyFont="1" applyBorder="1" applyAlignment="1">
      <alignment horizontal="center" vertical="center"/>
    </xf>
    <xf numFmtId="0" fontId="13" fillId="4" borderId="6" xfId="0" applyFont="1" applyFill="1" applyBorder="1" applyAlignment="1">
      <alignment horizontal="center" vertical="top" wrapText="1"/>
    </xf>
    <xf numFmtId="0" fontId="13" fillId="4" borderId="7" xfId="0" applyFont="1" applyFill="1" applyBorder="1" applyAlignment="1">
      <alignment horizontal="center" vertical="top" wrapText="1"/>
    </xf>
    <xf numFmtId="0" fontId="13" fillId="4" borderId="1" xfId="0" applyFont="1" applyFill="1" applyBorder="1" applyAlignment="1">
      <alignment horizontal="center" vertical="center"/>
    </xf>
    <xf numFmtId="0" fontId="15" fillId="0" borderId="1" xfId="0" applyFont="1" applyBorder="1" applyAlignment="1">
      <alignment horizontal="center" vertical="center" wrapText="1"/>
    </xf>
    <xf numFmtId="0" fontId="13" fillId="0" borderId="1" xfId="0" applyFont="1" applyBorder="1" applyAlignment="1">
      <alignment horizontal="center" vertical="top"/>
    </xf>
    <xf numFmtId="0" fontId="19" fillId="5" borderId="1" xfId="0" applyFont="1" applyFill="1" applyBorder="1" applyAlignment="1">
      <alignment horizontal="center" vertical="center"/>
    </xf>
    <xf numFmtId="0" fontId="10" fillId="0" borderId="2"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1" xfId="0" applyFont="1" applyFill="1" applyBorder="1" applyAlignment="1">
      <alignment horizontal="left" vertical="center" wrapText="1"/>
    </xf>
    <xf numFmtId="0" fontId="20" fillId="0" borderId="2" xfId="1" applyFill="1" applyBorder="1" applyAlignment="1" applyProtection="1">
      <alignment horizontal="center" vertical="center" wrapText="1"/>
      <protection locked="0"/>
    </xf>
    <xf numFmtId="0" fontId="10" fillId="0" borderId="5"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20" fillId="0" borderId="1" xfId="1" applyFont="1" applyFill="1" applyBorder="1" applyAlignment="1">
      <alignment horizontal="center" vertical="center" wrapText="1"/>
    </xf>
    <xf numFmtId="0" fontId="19" fillId="5" borderId="2" xfId="0" applyFont="1" applyFill="1" applyBorder="1" applyAlignment="1" applyProtection="1">
      <alignment horizontal="center" vertical="center"/>
      <protection locked="0"/>
    </xf>
    <xf numFmtId="0" fontId="19" fillId="5" borderId="5" xfId="0" applyFont="1" applyFill="1" applyBorder="1" applyAlignment="1" applyProtection="1">
      <alignment horizontal="center" vertical="center"/>
      <protection locked="0"/>
    </xf>
    <xf numFmtId="0" fontId="19" fillId="5" borderId="3" xfId="0" applyFont="1" applyFill="1" applyBorder="1" applyAlignment="1" applyProtection="1">
      <alignment horizontal="center" vertical="center"/>
      <protection locked="0"/>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0" fillId="0" borderId="5" xfId="0" applyFont="1" applyBorder="1" applyAlignment="1">
      <alignment horizontal="center" vertical="center" wrapText="1"/>
    </xf>
    <xf numFmtId="0" fontId="17" fillId="0" borderId="10"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9" xfId="0" applyFont="1" applyBorder="1" applyAlignment="1">
      <alignment horizontal="center" vertical="center" wrapText="1"/>
    </xf>
    <xf numFmtId="0" fontId="17" fillId="0" borderId="1" xfId="0" applyFont="1" applyBorder="1" applyAlignment="1">
      <alignment horizontal="left" vertical="center" wrapText="1"/>
    </xf>
    <xf numFmtId="9" fontId="13" fillId="0" borderId="2" xfId="0" applyNumberFormat="1" applyFont="1" applyBorder="1" applyAlignment="1">
      <alignment horizontal="center" vertical="center" wrapText="1"/>
    </xf>
    <xf numFmtId="9" fontId="13" fillId="0" borderId="5" xfId="0" applyNumberFormat="1" applyFont="1" applyBorder="1" applyAlignment="1">
      <alignment horizontal="center" vertical="center" wrapText="1"/>
    </xf>
    <xf numFmtId="9" fontId="13" fillId="0" borderId="3" xfId="0" applyNumberFormat="1" applyFont="1" applyBorder="1" applyAlignment="1">
      <alignment horizontal="center" vertical="center" wrapText="1"/>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15" xfId="0" applyFont="1" applyBorder="1" applyAlignment="1">
      <alignment horizontal="center" vertical="center" wrapText="1"/>
    </xf>
    <xf numFmtId="0" fontId="17" fillId="0" borderId="9"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2"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7" fillId="0" borderId="0" xfId="0" applyFont="1" applyAlignment="1">
      <alignment horizontal="center" vertical="center" wrapText="1"/>
    </xf>
    <xf numFmtId="0" fontId="10" fillId="0" borderId="2"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3" fillId="2" borderId="2" xfId="0" applyFont="1" applyFill="1" applyBorder="1" applyAlignment="1" applyProtection="1">
      <alignment horizontal="center" vertical="center"/>
      <protection locked="0"/>
    </xf>
    <xf numFmtId="0" fontId="13" fillId="2" borderId="3" xfId="0" applyFont="1" applyFill="1" applyBorder="1" applyAlignment="1" applyProtection="1">
      <alignment horizontal="center" vertical="center"/>
      <protection locked="0"/>
    </xf>
    <xf numFmtId="0" fontId="14" fillId="2" borderId="2" xfId="0" applyFont="1" applyFill="1" applyBorder="1" applyAlignment="1" applyProtection="1">
      <alignment horizontal="center" vertical="center"/>
      <protection locked="0"/>
    </xf>
    <xf numFmtId="0" fontId="14" fillId="2" borderId="3" xfId="0" applyFont="1" applyFill="1" applyBorder="1" applyAlignment="1" applyProtection="1">
      <alignment horizontal="center" vertical="center"/>
      <protection locked="0"/>
    </xf>
    <xf numFmtId="0" fontId="13" fillId="2" borderId="5" xfId="0" applyFont="1" applyFill="1" applyBorder="1" applyAlignment="1" applyProtection="1">
      <alignment horizontal="center" vertical="center"/>
      <protection locked="0"/>
    </xf>
    <xf numFmtId="9" fontId="10" fillId="0" borderId="2" xfId="0" applyNumberFormat="1" applyFont="1" applyBorder="1" applyAlignment="1">
      <alignment horizontal="center" vertical="center" wrapText="1"/>
    </xf>
    <xf numFmtId="3" fontId="22" fillId="0" borderId="2"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 xfId="0" applyNumberFormat="1" applyFont="1" applyBorder="1" applyAlignment="1">
      <alignment horizontal="center" vertical="center"/>
    </xf>
    <xf numFmtId="165" fontId="17" fillId="0" borderId="10" xfId="6" applyNumberFormat="1" applyFont="1" applyFill="1" applyBorder="1" applyAlignment="1">
      <alignment horizontal="center" vertical="center" wrapText="1"/>
    </xf>
    <xf numFmtId="165" fontId="17" fillId="0" borderId="15" xfId="6" applyNumberFormat="1" applyFont="1" applyFill="1" applyBorder="1" applyAlignment="1">
      <alignment horizontal="center" vertical="center" wrapText="1"/>
    </xf>
    <xf numFmtId="165" fontId="17" fillId="0" borderId="9" xfId="6" applyNumberFormat="1" applyFont="1" applyFill="1" applyBorder="1" applyAlignment="1">
      <alignment horizontal="center" vertical="center" wrapText="1"/>
    </xf>
    <xf numFmtId="0" fontId="15" fillId="7" borderId="1" xfId="0" applyFont="1" applyFill="1" applyBorder="1" applyAlignment="1">
      <alignment horizontal="center"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4" xfId="0" applyFont="1" applyBorder="1" applyAlignment="1">
      <alignment horizontal="center" vertical="center" wrapText="1"/>
    </xf>
    <xf numFmtId="0" fontId="31" fillId="0" borderId="1" xfId="0" applyFont="1" applyBorder="1" applyAlignment="1">
      <alignment horizontal="center" vertical="center"/>
    </xf>
    <xf numFmtId="0" fontId="10" fillId="0" borderId="10" xfId="0" applyFont="1" applyBorder="1" applyAlignment="1">
      <alignment horizontal="center" vertical="center"/>
    </xf>
    <xf numFmtId="0" fontId="10" fillId="0" borderId="15" xfId="0" applyFont="1" applyBorder="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left" vertical="center"/>
    </xf>
    <xf numFmtId="0" fontId="10" fillId="0" borderId="15" xfId="0" applyFont="1" applyBorder="1" applyAlignment="1">
      <alignment horizontal="left" vertical="center"/>
    </xf>
    <xf numFmtId="0" fontId="10" fillId="0" borderId="9" xfId="0" applyFont="1" applyBorder="1" applyAlignment="1">
      <alignment horizontal="left" vertical="center"/>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7" fillId="0" borderId="5" xfId="0" applyFont="1" applyBorder="1" applyAlignment="1">
      <alignment horizontal="center" vertical="center"/>
    </xf>
    <xf numFmtId="0" fontId="20" fillId="0" borderId="2" xfId="1" applyFill="1" applyBorder="1" applyAlignment="1" applyProtection="1">
      <alignment horizontal="left" vertical="center"/>
      <protection locked="0"/>
    </xf>
    <xf numFmtId="0" fontId="13" fillId="0" borderId="3" xfId="0" applyFont="1" applyBorder="1" applyAlignment="1" applyProtection="1">
      <alignment horizontal="left" vertical="center"/>
      <protection locked="0"/>
    </xf>
    <xf numFmtId="0" fontId="10" fillId="0" borderId="2" xfId="0" applyFont="1" applyBorder="1" applyAlignment="1" applyProtection="1">
      <alignment horizontal="left" vertical="top" wrapText="1"/>
      <protection locked="0"/>
    </xf>
    <xf numFmtId="0" fontId="10" fillId="0" borderId="3" xfId="0" applyFont="1" applyBorder="1" applyAlignment="1" applyProtection="1">
      <alignment horizontal="left" vertical="top" wrapText="1"/>
      <protection locked="0"/>
    </xf>
    <xf numFmtId="0" fontId="9" fillId="4" borderId="2"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3" xfId="0" applyFont="1" applyFill="1" applyBorder="1" applyAlignment="1">
      <alignment horizontal="center" vertical="center"/>
    </xf>
    <xf numFmtId="0" fontId="10" fillId="0" borderId="2" xfId="0" applyFont="1" applyBorder="1" applyAlignment="1" applyProtection="1">
      <alignment horizontal="left" vertical="center"/>
      <protection locked="0"/>
    </xf>
    <xf numFmtId="0" fontId="10" fillId="0" borderId="3" xfId="0" applyFont="1" applyBorder="1" applyAlignment="1" applyProtection="1">
      <alignment horizontal="left" vertical="center"/>
      <protection locked="0"/>
    </xf>
    <xf numFmtId="0" fontId="18" fillId="6" borderId="2" xfId="0" applyFont="1" applyFill="1" applyBorder="1" applyAlignment="1" applyProtection="1">
      <alignment horizontal="center" vertical="center"/>
      <protection locked="0"/>
    </xf>
    <xf numFmtId="0" fontId="18" fillId="6" borderId="5" xfId="0" applyFont="1" applyFill="1" applyBorder="1" applyAlignment="1" applyProtection="1">
      <alignment horizontal="center" vertical="center"/>
      <protection locked="0"/>
    </xf>
    <xf numFmtId="0" fontId="18" fillId="6" borderId="3" xfId="0" applyFont="1" applyFill="1" applyBorder="1" applyAlignment="1" applyProtection="1">
      <alignment horizontal="center" vertical="center"/>
      <protection locked="0"/>
    </xf>
    <xf numFmtId="0" fontId="7" fillId="0" borderId="1" xfId="0" applyFont="1" applyFill="1" applyBorder="1" applyAlignment="1">
      <alignment horizontal="left" vertical="top" wrapText="1"/>
    </xf>
  </cellXfs>
  <cellStyles count="13">
    <cellStyle name="Hipervínculo" xfId="1" builtinId="8"/>
    <cellStyle name="Millares" xfId="6" builtinId="3"/>
    <cellStyle name="Millares 2" xfId="12"/>
    <cellStyle name="Normal" xfId="0" builtinId="0"/>
    <cellStyle name="Normal 2" xfId="2"/>
    <cellStyle name="Normal 2 2" xfId="5"/>
    <cellStyle name="Normal 2 2 2" xfId="11"/>
    <cellStyle name="Normal 2 3" xfId="8"/>
    <cellStyle name="Normal 3" xfId="7"/>
    <cellStyle name="Porcentaje" xfId="4" builtinId="5"/>
    <cellStyle name="Porcentaje 2" xfId="3"/>
    <cellStyle name="Porcentaje 2 2" xfId="9"/>
    <cellStyle name="Porcentaje 3"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r>
              <a:rPr lang="es-PY" sz="2400" b="1" i="1"/>
              <a:t>EJECUCIÓN</a:t>
            </a:r>
            <a:r>
              <a:rPr lang="es-PY" sz="2400" b="1" i="1" baseline="0"/>
              <a:t> GLOBAL AL 31/12/2023</a:t>
            </a:r>
          </a:p>
          <a:p>
            <a:pPr>
              <a:defRPr sz="2400" b="1" i="1"/>
            </a:pPr>
            <a:r>
              <a:rPr lang="es-PY" sz="2400" b="1" i="1" baseline="0"/>
              <a:t>92%</a:t>
            </a:r>
            <a:endParaRPr lang="es-PY" sz="2400" b="1" i="1"/>
          </a:p>
        </c:rich>
      </c:tx>
      <c:layout>
        <c:manualLayout>
          <c:xMode val="edge"/>
          <c:yMode val="edge"/>
          <c:x val="0.36683940733160586"/>
          <c:y val="2.1308947456362092E-2"/>
        </c:manualLayout>
      </c:layout>
      <c:overlay val="0"/>
      <c:spPr>
        <a:noFill/>
        <a:ln>
          <a:noFill/>
        </a:ln>
        <a:effectLst/>
      </c:spPr>
      <c:txPr>
        <a:bodyPr rot="0" spcFirstLastPara="1" vertOverflow="ellipsis" vert="horz" wrap="square" anchor="ctr" anchorCtr="1"/>
        <a:lstStyle/>
        <a:p>
          <a:pPr>
            <a:defRPr sz="2400" b="1" i="1" u="none" strike="noStrike" kern="1200" spc="0" baseline="0">
              <a:solidFill>
                <a:schemeClr val="tx1">
                  <a:lumMod val="65000"/>
                  <a:lumOff val="35000"/>
                </a:schemeClr>
              </a:solidFill>
              <a:latin typeface="+mn-lt"/>
              <a:ea typeface="+mn-ea"/>
              <a:cs typeface="+mn-cs"/>
            </a:defRPr>
          </a:pPr>
          <a:endParaRPr lang="es-PY"/>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96C-4814-AB90-EB37F94CEC9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96C-4814-AB90-EB37F94CEC9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596C-4814-AB90-EB37F94CEC9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596C-4814-AB90-EB37F94CEC97}"/>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596C-4814-AB90-EB37F94CEC97}"/>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596C-4814-AB90-EB37F94CEC97}"/>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596C-4814-AB90-EB37F94CEC97}"/>
              </c:ext>
            </c:extLst>
          </c:dPt>
          <c:dLbls>
            <c:spPr>
              <a:noFill/>
              <a:ln>
                <a:noFill/>
              </a:ln>
              <a:effectLst/>
            </c:spPr>
            <c:txPr>
              <a:bodyPr rot="0" spcFirstLastPara="1" vertOverflow="ellipsis" vert="horz" wrap="square" lIns="38100" tIns="19050" rIns="38100" bIns="19050" anchor="ctr" anchorCtr="1">
                <a:spAutoFit/>
              </a:bodyPr>
              <a:lstStyle/>
              <a:p>
                <a:pPr>
                  <a:defRPr sz="1600" b="1" i="1" u="none" strike="noStrike" kern="1200" baseline="0">
                    <a:solidFill>
                      <a:schemeClr val="tx1">
                        <a:lumMod val="75000"/>
                        <a:lumOff val="25000"/>
                      </a:schemeClr>
                    </a:solidFill>
                    <a:latin typeface="+mn-lt"/>
                    <a:ea typeface="+mn-ea"/>
                    <a:cs typeface="+mn-cs"/>
                  </a:defRPr>
                </a:pPr>
                <a:endParaRPr lang="es-PY"/>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[1]Torta!$R$22:$R$28</c:f>
              <c:strCache>
                <c:ptCount val="7"/>
                <c:pt idx="0">
                  <c:v>ACTIVIDADES CENTRALES ADMINISTRATIVAS</c:v>
                </c:pt>
                <c:pt idx="1">
                  <c:v>ATENCIÓN SOCIAL Y COMEDORES COMUNITARIOS</c:v>
                </c:pt>
                <c:pt idx="2">
                  <c:v>ASISTENCIA A PESCADORES POR VEDA PESQUERA</c:v>
                </c:pt>
                <c:pt idx="3">
                  <c:v>ADMINISTRACION DE DONACION DE ALIMENTOS</c:v>
                </c:pt>
                <c:pt idx="4">
                  <c:v>PROTECCIÓN SOCIAL A FAMILIAS DE TEKOPORA </c:v>
                </c:pt>
                <c:pt idx="5">
                  <c:v>FOMENTO DE MICROEMPRENDIMIENTOS A PARTICIPANTES DE TENONDERA</c:v>
                </c:pt>
                <c:pt idx="6">
                  <c:v>REGULARIZACIÓN DE TERRITORIOS SOCIALES, TEKOHA</c:v>
                </c:pt>
              </c:strCache>
            </c:strRef>
          </c:cat>
          <c:val>
            <c:numRef>
              <c:f>[1]Torta!$S$22:$S$28</c:f>
              <c:numCache>
                <c:formatCode>General</c:formatCode>
                <c:ptCount val="7"/>
                <c:pt idx="0">
                  <c:v>0.94233397631488658</c:v>
                </c:pt>
                <c:pt idx="1">
                  <c:v>0.84108987618560305</c:v>
                </c:pt>
                <c:pt idx="2">
                  <c:v>0.98656857048445501</c:v>
                </c:pt>
                <c:pt idx="3">
                  <c:v>0.86599023225806449</c:v>
                </c:pt>
                <c:pt idx="4">
                  <c:v>0.99394997466402979</c:v>
                </c:pt>
                <c:pt idx="5">
                  <c:v>0.97610868744277257</c:v>
                </c:pt>
                <c:pt idx="6">
                  <c:v>0.12578683999499593</c:v>
                </c:pt>
              </c:numCache>
            </c:numRef>
          </c:val>
          <c:extLst>
            <c:ext xmlns:c16="http://schemas.microsoft.com/office/drawing/2014/chart" uri="{C3380CC4-5D6E-409C-BE32-E72D297353CC}">
              <c16:uniqueId val="{0000000E-596C-4814-AB90-EB37F94CEC97}"/>
            </c:ext>
          </c:extLst>
        </c:ser>
        <c:dLbls>
          <c:showLegendKey val="0"/>
          <c:showVal val="0"/>
          <c:showCatName val="1"/>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chart" Target="../charts/chart1.xml"/><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1774031</xdr:colOff>
      <xdr:row>174</xdr:row>
      <xdr:rowOff>214312</xdr:rowOff>
    </xdr:from>
    <xdr:to>
      <xdr:col>5</xdr:col>
      <xdr:colOff>714375</xdr:colOff>
      <xdr:row>174</xdr:row>
      <xdr:rowOff>2928937</xdr:rowOff>
    </xdr:to>
    <xdr:pic>
      <xdr:nvPicPr>
        <xdr:cNvPr id="2" name="Imagen 1" descr="C:\Users\Usuario\AppData\Local\Packages\Microsoft.Windows.Photos_8wekyb3d8bbwe\TempState\ShareServiceTempFolder\Captura de pantalla 2024-01-02 124933.jpe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5875" y="80938687"/>
          <a:ext cx="4345781" cy="2714625"/>
        </a:xfrm>
        <a:prstGeom prst="rect">
          <a:avLst/>
        </a:prstGeom>
        <a:noFill/>
        <a:ln>
          <a:noFill/>
        </a:ln>
      </xdr:spPr>
    </xdr:pic>
    <xdr:clientData/>
  </xdr:twoCellAnchor>
  <xdr:twoCellAnchor editAs="oneCell">
    <xdr:from>
      <xdr:col>2</xdr:col>
      <xdr:colOff>1285876</xdr:colOff>
      <xdr:row>192</xdr:row>
      <xdr:rowOff>178592</xdr:rowOff>
    </xdr:from>
    <xdr:to>
      <xdr:col>5</xdr:col>
      <xdr:colOff>1369220</xdr:colOff>
      <xdr:row>192</xdr:row>
      <xdr:rowOff>2238374</xdr:rowOff>
    </xdr:to>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a:fillRect/>
        </a:stretch>
      </xdr:blipFill>
      <xdr:spPr>
        <a:xfrm>
          <a:off x="4607720" y="87546655"/>
          <a:ext cx="5488781" cy="2059782"/>
        </a:xfrm>
        <a:prstGeom prst="rect">
          <a:avLst/>
        </a:prstGeom>
      </xdr:spPr>
    </xdr:pic>
    <xdr:clientData/>
  </xdr:twoCellAnchor>
  <xdr:twoCellAnchor editAs="oneCell">
    <xdr:from>
      <xdr:col>2</xdr:col>
      <xdr:colOff>27781</xdr:colOff>
      <xdr:row>72</xdr:row>
      <xdr:rowOff>289718</xdr:rowOff>
    </xdr:from>
    <xdr:to>
      <xdr:col>5</xdr:col>
      <xdr:colOff>1758155</xdr:colOff>
      <xdr:row>72</xdr:row>
      <xdr:rowOff>3209018</xdr:rowOff>
    </xdr:to>
    <xdr:pic>
      <xdr:nvPicPr>
        <xdr:cNvPr id="4" name="Imagen 3" descr="C:\Users\Usuario\Desktop\Captura de pantalla 2024-01-08 151938.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50192" y="17287307"/>
          <a:ext cx="7127874" cy="2919300"/>
        </a:xfrm>
        <a:prstGeom prst="rect">
          <a:avLst/>
        </a:prstGeom>
        <a:noFill/>
        <a:ln>
          <a:noFill/>
        </a:ln>
      </xdr:spPr>
    </xdr:pic>
    <xdr:clientData/>
  </xdr:twoCellAnchor>
  <xdr:twoCellAnchor editAs="oneCell">
    <xdr:from>
      <xdr:col>0</xdr:col>
      <xdr:colOff>843643</xdr:colOff>
      <xdr:row>296</xdr:row>
      <xdr:rowOff>13608</xdr:rowOff>
    </xdr:from>
    <xdr:to>
      <xdr:col>3</xdr:col>
      <xdr:colOff>862692</xdr:colOff>
      <xdr:row>315</xdr:row>
      <xdr:rowOff>38374</xdr:rowOff>
    </xdr:to>
    <xdr:pic>
      <xdr:nvPicPr>
        <xdr:cNvPr id="5" name="Imagen 4" descr="C:\Users\Usuario\Desktop\2.png"/>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643" y="123158251"/>
          <a:ext cx="5489120" cy="3644265"/>
        </a:xfrm>
        <a:prstGeom prst="rect">
          <a:avLst/>
        </a:prstGeom>
        <a:noFill/>
        <a:ln>
          <a:noFill/>
        </a:ln>
      </xdr:spPr>
    </xdr:pic>
    <xdr:clientData/>
  </xdr:twoCellAnchor>
  <xdr:twoCellAnchor editAs="oneCell">
    <xdr:from>
      <xdr:col>5</xdr:col>
      <xdr:colOff>364671</xdr:colOff>
      <xdr:row>296</xdr:row>
      <xdr:rowOff>0</xdr:rowOff>
    </xdr:from>
    <xdr:to>
      <xdr:col>6</xdr:col>
      <xdr:colOff>4460421</xdr:colOff>
      <xdr:row>316</xdr:row>
      <xdr:rowOff>21317</xdr:rowOff>
    </xdr:to>
    <xdr:pic>
      <xdr:nvPicPr>
        <xdr:cNvPr id="7" name="Imagen 6" descr="C:\Users\Usuario\Desktop\1.png"/>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73242" y="123141922"/>
          <a:ext cx="5919108" cy="3829049"/>
        </a:xfrm>
        <a:prstGeom prst="rect">
          <a:avLst/>
        </a:prstGeom>
        <a:noFill/>
        <a:ln>
          <a:noFill/>
        </a:ln>
      </xdr:spPr>
    </xdr:pic>
    <xdr:clientData/>
  </xdr:twoCellAnchor>
  <xdr:twoCellAnchor editAs="oneCell">
    <xdr:from>
      <xdr:col>0</xdr:col>
      <xdr:colOff>938893</xdr:colOff>
      <xdr:row>316</xdr:row>
      <xdr:rowOff>27213</xdr:rowOff>
    </xdr:from>
    <xdr:to>
      <xdr:col>3</xdr:col>
      <xdr:colOff>864780</xdr:colOff>
      <xdr:row>333</xdr:row>
      <xdr:rowOff>36737</xdr:rowOff>
    </xdr:to>
    <xdr:pic>
      <xdr:nvPicPr>
        <xdr:cNvPr id="8" name="Imagen 7" descr="C:\Users\Usuario\Desktop\3.png"/>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8893" y="126981856"/>
          <a:ext cx="5395958" cy="3248025"/>
        </a:xfrm>
        <a:prstGeom prst="rect">
          <a:avLst/>
        </a:prstGeom>
        <a:noFill/>
        <a:ln>
          <a:noFill/>
        </a:ln>
      </xdr:spPr>
    </xdr:pic>
    <xdr:clientData/>
  </xdr:twoCellAnchor>
  <xdr:twoCellAnchor editAs="oneCell">
    <xdr:from>
      <xdr:col>5</xdr:col>
      <xdr:colOff>478970</xdr:colOff>
      <xdr:row>317</xdr:row>
      <xdr:rowOff>19050</xdr:rowOff>
    </xdr:from>
    <xdr:to>
      <xdr:col>6</xdr:col>
      <xdr:colOff>4412796</xdr:colOff>
      <xdr:row>335</xdr:row>
      <xdr:rowOff>110490</xdr:rowOff>
    </xdr:to>
    <xdr:pic>
      <xdr:nvPicPr>
        <xdr:cNvPr id="9" name="Imagen 8" descr="C:\Users\Usuario\Desktop\4.pn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87541" y="127164193"/>
          <a:ext cx="5757184" cy="3520440"/>
        </a:xfrm>
        <a:prstGeom prst="rect">
          <a:avLst/>
        </a:prstGeom>
        <a:noFill/>
        <a:ln>
          <a:noFill/>
        </a:ln>
      </xdr:spPr>
    </xdr:pic>
    <xdr:clientData/>
  </xdr:twoCellAnchor>
  <xdr:twoCellAnchor editAs="oneCell">
    <xdr:from>
      <xdr:col>0</xdr:col>
      <xdr:colOff>1034143</xdr:colOff>
      <xdr:row>334</xdr:row>
      <xdr:rowOff>163286</xdr:rowOff>
    </xdr:from>
    <xdr:to>
      <xdr:col>3</xdr:col>
      <xdr:colOff>1027340</xdr:colOff>
      <xdr:row>355</xdr:row>
      <xdr:rowOff>176893</xdr:rowOff>
    </xdr:to>
    <xdr:pic>
      <xdr:nvPicPr>
        <xdr:cNvPr id="10" name="Imagen 9" descr="C:\Users\Usuario\Desktop\5.png"/>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34143" y="130546929"/>
          <a:ext cx="5463268" cy="4014107"/>
        </a:xfrm>
        <a:prstGeom prst="rect">
          <a:avLst/>
        </a:prstGeom>
        <a:noFill/>
        <a:ln>
          <a:noFill/>
        </a:ln>
      </xdr:spPr>
    </xdr:pic>
    <xdr:clientData/>
  </xdr:twoCellAnchor>
  <xdr:twoCellAnchor editAs="oneCell">
    <xdr:from>
      <xdr:col>5</xdr:col>
      <xdr:colOff>476250</xdr:colOff>
      <xdr:row>335</xdr:row>
      <xdr:rowOff>110219</xdr:rowOff>
    </xdr:from>
    <xdr:to>
      <xdr:col>6</xdr:col>
      <xdr:colOff>4410075</xdr:colOff>
      <xdr:row>357</xdr:row>
      <xdr:rowOff>72120</xdr:rowOff>
    </xdr:to>
    <xdr:pic>
      <xdr:nvPicPr>
        <xdr:cNvPr id="11" name="Imagen 10" descr="C:\Users\Usuario\Desktop\6.png"/>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184821" y="130684362"/>
          <a:ext cx="5757183" cy="4152900"/>
        </a:xfrm>
        <a:prstGeom prst="rect">
          <a:avLst/>
        </a:prstGeom>
        <a:noFill/>
        <a:ln>
          <a:noFill/>
        </a:ln>
      </xdr:spPr>
    </xdr:pic>
    <xdr:clientData/>
  </xdr:twoCellAnchor>
  <xdr:twoCellAnchor editAs="oneCell">
    <xdr:from>
      <xdr:col>0</xdr:col>
      <xdr:colOff>925286</xdr:colOff>
      <xdr:row>358</xdr:row>
      <xdr:rowOff>13606</xdr:rowOff>
    </xdr:from>
    <xdr:to>
      <xdr:col>3</xdr:col>
      <xdr:colOff>928007</xdr:colOff>
      <xdr:row>376</xdr:row>
      <xdr:rowOff>156481</xdr:rowOff>
    </xdr:to>
    <xdr:pic>
      <xdr:nvPicPr>
        <xdr:cNvPr id="12" name="Imagen 11" descr="C:\Users\Usuario\Desktop\7.png"/>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25286" y="134969249"/>
          <a:ext cx="5472792" cy="3571876"/>
        </a:xfrm>
        <a:prstGeom prst="rect">
          <a:avLst/>
        </a:prstGeom>
        <a:noFill/>
        <a:ln>
          <a:noFill/>
        </a:ln>
      </xdr:spPr>
    </xdr:pic>
    <xdr:clientData/>
  </xdr:twoCellAnchor>
  <xdr:twoCellAnchor editAs="oneCell">
    <xdr:from>
      <xdr:col>5</xdr:col>
      <xdr:colOff>443593</xdr:colOff>
      <xdr:row>358</xdr:row>
      <xdr:rowOff>38100</xdr:rowOff>
    </xdr:from>
    <xdr:to>
      <xdr:col>6</xdr:col>
      <xdr:colOff>4482193</xdr:colOff>
      <xdr:row>377</xdr:row>
      <xdr:rowOff>130809</xdr:rowOff>
    </xdr:to>
    <xdr:pic>
      <xdr:nvPicPr>
        <xdr:cNvPr id="13" name="Imagen 12" descr="C:\Users\Usuario\Desktop\8.png"/>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152164" y="134993743"/>
          <a:ext cx="5861958" cy="3712210"/>
        </a:xfrm>
        <a:prstGeom prst="rect">
          <a:avLst/>
        </a:prstGeom>
        <a:noFill/>
        <a:ln>
          <a:noFill/>
        </a:ln>
      </xdr:spPr>
    </xdr:pic>
    <xdr:clientData/>
  </xdr:twoCellAnchor>
  <xdr:twoCellAnchor editAs="oneCell">
    <xdr:from>
      <xdr:col>0</xdr:col>
      <xdr:colOff>1006929</xdr:colOff>
      <xdr:row>378</xdr:row>
      <xdr:rowOff>65314</xdr:rowOff>
    </xdr:from>
    <xdr:to>
      <xdr:col>3</xdr:col>
      <xdr:colOff>1045028</xdr:colOff>
      <xdr:row>395</xdr:row>
      <xdr:rowOff>131988</xdr:rowOff>
    </xdr:to>
    <xdr:pic>
      <xdr:nvPicPr>
        <xdr:cNvPr id="15" name="Imagen 14" descr="C:\Users\Usuario\Desktop\9.png"/>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06929" y="138830957"/>
          <a:ext cx="5508170" cy="3305175"/>
        </a:xfrm>
        <a:prstGeom prst="rect">
          <a:avLst/>
        </a:prstGeom>
        <a:noFill/>
        <a:ln>
          <a:noFill/>
        </a:ln>
      </xdr:spPr>
    </xdr:pic>
    <xdr:clientData/>
  </xdr:twoCellAnchor>
  <xdr:twoCellAnchor editAs="oneCell">
    <xdr:from>
      <xdr:col>5</xdr:col>
      <xdr:colOff>356507</xdr:colOff>
      <xdr:row>377</xdr:row>
      <xdr:rowOff>170089</xdr:rowOff>
    </xdr:from>
    <xdr:to>
      <xdr:col>6</xdr:col>
      <xdr:colOff>4490357</xdr:colOff>
      <xdr:row>395</xdr:row>
      <xdr:rowOff>65314</xdr:rowOff>
    </xdr:to>
    <xdr:pic>
      <xdr:nvPicPr>
        <xdr:cNvPr id="16" name="Imagen 15" descr="C:\Users\Usuario\Desktop\10.png"/>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065078" y="138745232"/>
          <a:ext cx="5957208" cy="3324225"/>
        </a:xfrm>
        <a:prstGeom prst="rect">
          <a:avLst/>
        </a:prstGeom>
        <a:noFill/>
        <a:ln>
          <a:noFill/>
        </a:ln>
      </xdr:spPr>
    </xdr:pic>
    <xdr:clientData/>
  </xdr:twoCellAnchor>
  <xdr:twoCellAnchor editAs="oneCell">
    <xdr:from>
      <xdr:col>0</xdr:col>
      <xdr:colOff>1156607</xdr:colOff>
      <xdr:row>396</xdr:row>
      <xdr:rowOff>163285</xdr:rowOff>
    </xdr:from>
    <xdr:to>
      <xdr:col>3</xdr:col>
      <xdr:colOff>1082494</xdr:colOff>
      <xdr:row>413</xdr:row>
      <xdr:rowOff>148046</xdr:rowOff>
    </xdr:to>
    <xdr:pic>
      <xdr:nvPicPr>
        <xdr:cNvPr id="18" name="Imagen 17" descr="C:\Users\Usuario\Desktop\11.png"/>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56607" y="142357928"/>
          <a:ext cx="5395958" cy="3223260"/>
        </a:xfrm>
        <a:prstGeom prst="rect">
          <a:avLst/>
        </a:prstGeom>
        <a:noFill/>
        <a:ln>
          <a:noFill/>
        </a:ln>
      </xdr:spPr>
    </xdr:pic>
    <xdr:clientData/>
  </xdr:twoCellAnchor>
  <xdr:twoCellAnchor editAs="oneCell">
    <xdr:from>
      <xdr:col>5</xdr:col>
      <xdr:colOff>421822</xdr:colOff>
      <xdr:row>396</xdr:row>
      <xdr:rowOff>95251</xdr:rowOff>
    </xdr:from>
    <xdr:to>
      <xdr:col>6</xdr:col>
      <xdr:colOff>4488997</xdr:colOff>
      <xdr:row>414</xdr:row>
      <xdr:rowOff>123826</xdr:rowOff>
    </xdr:to>
    <xdr:pic>
      <xdr:nvPicPr>
        <xdr:cNvPr id="19" name="Imagen 18" descr="C:\Users\Usuario\Desktop\12.png"/>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130393" y="142289894"/>
          <a:ext cx="5890533" cy="3457574"/>
        </a:xfrm>
        <a:prstGeom prst="rect">
          <a:avLst/>
        </a:prstGeom>
        <a:noFill/>
        <a:ln>
          <a:noFill/>
        </a:ln>
      </xdr:spPr>
    </xdr:pic>
    <xdr:clientData/>
  </xdr:twoCellAnchor>
  <xdr:twoCellAnchor editAs="oneCell">
    <xdr:from>
      <xdr:col>0</xdr:col>
      <xdr:colOff>1157968</xdr:colOff>
      <xdr:row>415</xdr:row>
      <xdr:rowOff>172809</xdr:rowOff>
    </xdr:from>
    <xdr:to>
      <xdr:col>3</xdr:col>
      <xdr:colOff>1094015</xdr:colOff>
      <xdr:row>434</xdr:row>
      <xdr:rowOff>115661</xdr:rowOff>
    </xdr:to>
    <xdr:pic>
      <xdr:nvPicPr>
        <xdr:cNvPr id="20" name="Imagen 19" descr="C:\Users\Usuario\Desktop\13.png"/>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57968" y="145986952"/>
          <a:ext cx="5406118" cy="3562351"/>
        </a:xfrm>
        <a:prstGeom prst="rect">
          <a:avLst/>
        </a:prstGeom>
        <a:noFill/>
        <a:ln>
          <a:noFill/>
        </a:ln>
      </xdr:spPr>
    </xdr:pic>
    <xdr:clientData/>
  </xdr:twoCellAnchor>
  <xdr:twoCellAnchor editAs="oneCell">
    <xdr:from>
      <xdr:col>5</xdr:col>
      <xdr:colOff>232680</xdr:colOff>
      <xdr:row>416</xdr:row>
      <xdr:rowOff>36739</xdr:rowOff>
    </xdr:from>
    <xdr:to>
      <xdr:col>6</xdr:col>
      <xdr:colOff>4585606</xdr:colOff>
      <xdr:row>435</xdr:row>
      <xdr:rowOff>65315</xdr:rowOff>
    </xdr:to>
    <xdr:pic>
      <xdr:nvPicPr>
        <xdr:cNvPr id="21" name="Imagen 20" descr="C:\Users\Usuario\Desktop\14.png"/>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flipH="1">
          <a:off x="8941251" y="146041382"/>
          <a:ext cx="6176284" cy="3648075"/>
        </a:xfrm>
        <a:prstGeom prst="rect">
          <a:avLst/>
        </a:prstGeom>
        <a:noFill/>
        <a:ln>
          <a:noFill/>
        </a:ln>
      </xdr:spPr>
    </xdr:pic>
    <xdr:clientData/>
  </xdr:twoCellAnchor>
  <xdr:twoCellAnchor>
    <xdr:from>
      <xdr:col>0</xdr:col>
      <xdr:colOff>312964</xdr:colOff>
      <xdr:row>435</xdr:row>
      <xdr:rowOff>136072</xdr:rowOff>
    </xdr:from>
    <xdr:to>
      <xdr:col>7</xdr:col>
      <xdr:colOff>303438</xdr:colOff>
      <xdr:row>481</xdr:row>
      <xdr:rowOff>147411</xdr:rowOff>
    </xdr:to>
    <xdr:graphicFrame macro="">
      <xdr:nvGraphicFramePr>
        <xdr:cNvPr id="22" name="Gráfico 2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LEY%205282%20-%20PORTAL%20DE%20TRANSPARENCIA%20ACTIVA/DICIEMBRE/Informaci&#243;n%20financiera%20correcta/EJECUCION%20GLOBAL%20al%2031-12-2023_correc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12-2023"/>
      <sheetName val="Torta"/>
    </sheetNames>
    <sheetDataSet>
      <sheetData sheetId="0"/>
      <sheetData sheetId="1">
        <row r="22">
          <cell r="R22" t="str">
            <v>ACTIVIDADES CENTRALES ADMINISTRATIVAS</v>
          </cell>
          <cell r="S22">
            <v>0.94233397631488658</v>
          </cell>
        </row>
        <row r="23">
          <cell r="R23" t="str">
            <v>ATENCIÓN SOCIAL Y COMEDORES COMUNITARIOS</v>
          </cell>
          <cell r="S23">
            <v>0.84108987618560305</v>
          </cell>
        </row>
        <row r="24">
          <cell r="R24" t="str">
            <v>ASISTENCIA A PESCADORES POR VEDA PESQUERA</v>
          </cell>
          <cell r="S24">
            <v>0.98656857048445501</v>
          </cell>
        </row>
        <row r="25">
          <cell r="R25" t="str">
            <v>ADMINISTRACION DE DONACION DE ALIMENTOS</v>
          </cell>
          <cell r="S25">
            <v>0.86599023225806449</v>
          </cell>
        </row>
        <row r="26">
          <cell r="R26" t="str">
            <v xml:space="preserve">PROTECCIÓN SOCIAL A FAMILIAS DE TEKOPORA </v>
          </cell>
          <cell r="S26">
            <v>0.99394997466402979</v>
          </cell>
        </row>
        <row r="27">
          <cell r="R27" t="str">
            <v>FOMENTO DE MICROEMPRENDIMIENTOS A PARTICIPANTES DE TENONDERA</v>
          </cell>
          <cell r="S27">
            <v>0.97610868744277257</v>
          </cell>
        </row>
        <row r="28">
          <cell r="R28" t="str">
            <v>REGULARIZACIÓN DE TERRITORIOS SOCIALES, TEKOHA</v>
          </cell>
          <cell r="S28">
            <v>0.12578683999499593</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biblioteca.mds.gov.py:8080/bitstream/handle/123456789/1336/Plan%20de%20Rendicion%20de%20Cuentas%20al%20Ciudadano%202023.pdf?sequence=1&amp;isAllowed=y" TargetMode="External"/><Relationship Id="rId117" Type="http://schemas.openxmlformats.org/officeDocument/2006/relationships/hyperlink" Target="http://biblioteca.mds.gov.py:8080/handle/123456789/1431" TargetMode="External"/><Relationship Id="rId21" Type="http://schemas.openxmlformats.org/officeDocument/2006/relationships/hyperlink" Target="https://denuncias.gov.py/login" TargetMode="External"/><Relationship Id="rId42" Type="http://schemas.openxmlformats.org/officeDocument/2006/relationships/hyperlink" Target="https://transparencia.senac.gov.py/portal/historial-cumplimiento" TargetMode="External"/><Relationship Id="rId47" Type="http://schemas.openxmlformats.org/officeDocument/2006/relationships/hyperlink" Target="https://www.sfp.gov.py/sfp/seccion/65-monitoreo-de-la-ley-518914.html" TargetMode="External"/><Relationship Id="rId63" Type="http://schemas.openxmlformats.org/officeDocument/2006/relationships/hyperlink" Target="https://denuncias.gov.py/login" TargetMode="External"/><Relationship Id="rId68" Type="http://schemas.openxmlformats.org/officeDocument/2006/relationships/hyperlink" Target="https://www.contraloria.gov.py/index.php/actividades-de-control/informes-de-auditoria/category/4996-ministerio-de-desarrollo-social-mds" TargetMode="External"/><Relationship Id="rId84" Type="http://schemas.openxmlformats.org/officeDocument/2006/relationships/hyperlink" Target="https://www.mds.gov.py/index.php/institucional/transparencia/ley-n-52822014-de-acceso-la-informacion-publica" TargetMode="External"/><Relationship Id="rId89" Type="http://schemas.openxmlformats.org/officeDocument/2006/relationships/hyperlink" Target="http://biblioteca.mds.gov.py:8080/handle/123456789/1444" TargetMode="External"/><Relationship Id="rId112" Type="http://schemas.openxmlformats.org/officeDocument/2006/relationships/hyperlink" Target="http://biblioteca.mds.gov.py:8080/handle/123456789/1440" TargetMode="External"/><Relationship Id="rId133" Type="http://schemas.openxmlformats.org/officeDocument/2006/relationships/hyperlink" Target="http://biblioteca.mds.gov.py:8080/handle/123456789/1467" TargetMode="External"/><Relationship Id="rId138" Type="http://schemas.openxmlformats.org/officeDocument/2006/relationships/hyperlink" Target="http://biblioteca.mds.gov.py:8080/handle/123456789/1453" TargetMode="External"/><Relationship Id="rId16" Type="http://schemas.openxmlformats.org/officeDocument/2006/relationships/hyperlink" Target="http://biblioteca.mds.gov.py:8080/handle/123456789/231" TargetMode="External"/><Relationship Id="rId107" Type="http://schemas.openxmlformats.org/officeDocument/2006/relationships/hyperlink" Target="http://biblioteca.mds.gov.py:8080/handle/123456789/1412" TargetMode="External"/><Relationship Id="rId11" Type="http://schemas.openxmlformats.org/officeDocument/2006/relationships/hyperlink" Target="https://denuncias.gov.py/portal-publico" TargetMode="External"/><Relationship Id="rId32" Type="http://schemas.openxmlformats.org/officeDocument/2006/relationships/hyperlink" Target="https://www.sfp.gov.py/sfp/seccion/65-monitoreo-de-la-ley-518914.html" TargetMode="External"/><Relationship Id="rId37" Type="http://schemas.openxmlformats.org/officeDocument/2006/relationships/hyperlink" Target="https://transparencia.senac.gov.py/portal/historial-cumplimiento" TargetMode="External"/><Relationship Id="rId53" Type="http://schemas.openxmlformats.org/officeDocument/2006/relationships/hyperlink" Target="https://informacionpublica.paraguay.gov.py/portal/" TargetMode="External"/><Relationship Id="rId58" Type="http://schemas.openxmlformats.org/officeDocument/2006/relationships/hyperlink" Target="https://informacionpublica.paraguay.gov.py/portal/" TargetMode="External"/><Relationship Id="rId74" Type="http://schemas.openxmlformats.org/officeDocument/2006/relationships/hyperlink" Target="https://www.contrataciones.gov.py/buscador/general.html?filtro=429795&amp;page=" TargetMode="External"/><Relationship Id="rId79" Type="http://schemas.openxmlformats.org/officeDocument/2006/relationships/hyperlink" Target="https://www.contrataciones.gov.py/buscador/general.html?filtro=433184&amp;page=" TargetMode="External"/><Relationship Id="rId102" Type="http://schemas.openxmlformats.org/officeDocument/2006/relationships/hyperlink" Target="http://biblioteca.mds.gov.py:8080/handle/123456789/1427" TargetMode="External"/><Relationship Id="rId123" Type="http://schemas.openxmlformats.org/officeDocument/2006/relationships/hyperlink" Target="http://biblioteca.mds.gov.py:8080/handle/123456789/1423" TargetMode="External"/><Relationship Id="rId128" Type="http://schemas.openxmlformats.org/officeDocument/2006/relationships/hyperlink" Target="http://biblioteca.mds.gov.py:8080/handle/123456789/1438" TargetMode="External"/><Relationship Id="rId144" Type="http://schemas.openxmlformats.org/officeDocument/2006/relationships/hyperlink" Target="http://biblioteca.mds.gov.py:8080/handle/123456789/1443" TargetMode="External"/><Relationship Id="rId149" Type="http://schemas.openxmlformats.org/officeDocument/2006/relationships/hyperlink" Target="http://biblioteca.mds.gov.py:8080/handle/123456789/1461" TargetMode="External"/><Relationship Id="rId5" Type="http://schemas.openxmlformats.org/officeDocument/2006/relationships/hyperlink" Target="mailto:atencionciudadana@mds.gov.py" TargetMode="External"/><Relationship Id="rId90" Type="http://schemas.openxmlformats.org/officeDocument/2006/relationships/hyperlink" Target="http://biblioteca.mds.gov.py:8080/handle/123456789/1443" TargetMode="External"/><Relationship Id="rId95" Type="http://schemas.openxmlformats.org/officeDocument/2006/relationships/hyperlink" Target="http://biblioteca.mds.gov.py:8080/handle/123456789/1415" TargetMode="External"/><Relationship Id="rId22" Type="http://schemas.openxmlformats.org/officeDocument/2006/relationships/hyperlink" Target="https://denuncias.gov.py/login" TargetMode="External"/><Relationship Id="rId27" Type="http://schemas.openxmlformats.org/officeDocument/2006/relationships/hyperlink" Target="http://biblioteca.mds.gov.py:8080/bitstream/handle/123456789/1336/Plan%20de%20Rendicion%20de%20Cuentas%20al%20Ciudadano%202023.pdf?sequence=1&amp;isAllowed=y" TargetMode="External"/><Relationship Id="rId43" Type="http://schemas.openxmlformats.org/officeDocument/2006/relationships/hyperlink" Target="https://www.sfp.gov.py/sfp/seccion/65-monitoreo-de-la-ley-518914.html" TargetMode="External"/><Relationship Id="rId48" Type="http://schemas.openxmlformats.org/officeDocument/2006/relationships/hyperlink" Target="https://www.sfp.gov.py/sfp/seccion/65-monitoreo-de-la-ley-518914.html" TargetMode="External"/><Relationship Id="rId64" Type="http://schemas.openxmlformats.org/officeDocument/2006/relationships/hyperlink" Target="https://denuncias.gov.py/login" TargetMode="External"/><Relationship Id="rId69" Type="http://schemas.openxmlformats.org/officeDocument/2006/relationships/hyperlink" Target="https://www.contraloria.gov.py/index.php/actividades-de-control/informes-de-auditoria/category/4996-ministerio-de-desarrollo-social-mds" TargetMode="External"/><Relationship Id="rId113" Type="http://schemas.openxmlformats.org/officeDocument/2006/relationships/hyperlink" Target="http://biblioteca.mds.gov.py:8080/handle/123456789/1439" TargetMode="External"/><Relationship Id="rId118" Type="http://schemas.openxmlformats.org/officeDocument/2006/relationships/hyperlink" Target="http://biblioteca.mds.gov.py:8080/handle/123456789/1430" TargetMode="External"/><Relationship Id="rId134" Type="http://schemas.openxmlformats.org/officeDocument/2006/relationships/hyperlink" Target="http://biblioteca.mds.gov.py:8080/handle/123456789/1466" TargetMode="External"/><Relationship Id="rId139" Type="http://schemas.openxmlformats.org/officeDocument/2006/relationships/hyperlink" Target="http://biblioteca.mds.gov.py:8080/handle/123456789/1457" TargetMode="External"/><Relationship Id="rId80" Type="http://schemas.openxmlformats.org/officeDocument/2006/relationships/hyperlink" Target="https://www.contrataciones.gov.py/sicp/generarReporte.sicpReporte?reporte.seam&amp;cid=17097&amp;actionNameParam=busquedaRenovacionAction&amp;idReportParam=%2BiDVs8Iwo30%3D&amp;ReportName=tin9jR4VhE8xJah0EbN4SBpdX8XxW3YcdbYmVAuy4sEcImqbjXXrvtYaSJhSUuJz4gkOO%2BuqRzeh%0AxRiqI%2Bt4YXGUnpvOOLLIkgACuhG5o8A%3D&amp;fileType=YWHelxhP%2FOc%3D" TargetMode="External"/><Relationship Id="rId85" Type="http://schemas.openxmlformats.org/officeDocument/2006/relationships/hyperlink" Target="http://biblioteca.mds.gov.py:8080/handle/123456789/1451" TargetMode="External"/><Relationship Id="rId150" Type="http://schemas.openxmlformats.org/officeDocument/2006/relationships/printerSettings" Target="../printerSettings/printerSettings1.bin"/><Relationship Id="rId12" Type="http://schemas.openxmlformats.org/officeDocument/2006/relationships/hyperlink" Target="https://instagram.com/mdsparaguay?igshid=MzRlODBiNWFlZA==" TargetMode="External"/><Relationship Id="rId17" Type="http://schemas.openxmlformats.org/officeDocument/2006/relationships/hyperlink" Target="https://denuncias.gov.py/login" TargetMode="External"/><Relationship Id="rId25" Type="http://schemas.openxmlformats.org/officeDocument/2006/relationships/hyperlink" Target="http://biblioteca.mds.gov.py:8080/bitstream/handle/123456789/1336/Plan%20de%20Rendicion%20de%20Cuentas%20al%20Ciudadano%202023.pdf?sequence=1&amp;isAllowed=y" TargetMode="External"/><Relationship Id="rId33" Type="http://schemas.openxmlformats.org/officeDocument/2006/relationships/hyperlink" Target="https://transparencia.senac.gov.py/portal/historial-cumplimiento" TargetMode="External"/><Relationship Id="rId38" Type="http://schemas.openxmlformats.org/officeDocument/2006/relationships/hyperlink" Target="https://transparencia.senac.gov.py/portal/historial-cumplimiento" TargetMode="External"/><Relationship Id="rId46" Type="http://schemas.openxmlformats.org/officeDocument/2006/relationships/hyperlink" Target="https://www.sfp.gov.py/sfp/seccion/65-monitoreo-de-la-ley-518914.html" TargetMode="External"/><Relationship Id="rId59" Type="http://schemas.openxmlformats.org/officeDocument/2006/relationships/hyperlink" Target="https://informacionpublica.paraguay.gov.py/portal/" TargetMode="External"/><Relationship Id="rId67" Type="http://schemas.openxmlformats.org/officeDocument/2006/relationships/hyperlink" Target="https://www.contraloria.gov.py/index.php/actividades-de-control/informes-de-auditoria/category/4996-ministerio-de-desarrollo-social-mds" TargetMode="External"/><Relationship Id="rId103" Type="http://schemas.openxmlformats.org/officeDocument/2006/relationships/hyperlink" Target="http://biblioteca.mds.gov.py:8080/handle/123456789/1424" TargetMode="External"/><Relationship Id="rId108" Type="http://schemas.openxmlformats.org/officeDocument/2006/relationships/hyperlink" Target="http://biblioteca.mds.gov.py:8080/handle/123456789/1409" TargetMode="External"/><Relationship Id="rId116" Type="http://schemas.openxmlformats.org/officeDocument/2006/relationships/hyperlink" Target="http://biblioteca.mds.gov.py:8080/handle/123456789/1435" TargetMode="External"/><Relationship Id="rId124" Type="http://schemas.openxmlformats.org/officeDocument/2006/relationships/hyperlink" Target="http://biblioteca.mds.gov.py:8080/handle/123456789/1422" TargetMode="External"/><Relationship Id="rId129" Type="http://schemas.openxmlformats.org/officeDocument/2006/relationships/hyperlink" Target="https://www.mds.gov.py/application/files/8117/0499/8934/EJECUCION-0124.pdf" TargetMode="External"/><Relationship Id="rId137" Type="http://schemas.openxmlformats.org/officeDocument/2006/relationships/hyperlink" Target="http://biblioteca.mds.gov.py:8080/handle/123456789/1452" TargetMode="External"/><Relationship Id="rId20" Type="http://schemas.openxmlformats.org/officeDocument/2006/relationships/hyperlink" Target="https://denuncias.gov.py/login" TargetMode="External"/><Relationship Id="rId41" Type="http://schemas.openxmlformats.org/officeDocument/2006/relationships/hyperlink" Target="https://transparencia.senac.gov.py/portal/historial-cumplimiento" TargetMode="External"/><Relationship Id="rId54" Type="http://schemas.openxmlformats.org/officeDocument/2006/relationships/hyperlink" Target="https://denuncias.gov.py/login" TargetMode="External"/><Relationship Id="rId62" Type="http://schemas.openxmlformats.org/officeDocument/2006/relationships/hyperlink" Target="https://denuncias.gov.py/login" TargetMode="External"/><Relationship Id="rId70" Type="http://schemas.openxmlformats.org/officeDocument/2006/relationships/hyperlink" Target="https://www.contraloria.gov.py/index.php/actividades-de-control/informes-de-auditoria/category/4996-ministerio-de-desarrollo-social-mds" TargetMode="External"/><Relationship Id="rId75" Type="http://schemas.openxmlformats.org/officeDocument/2006/relationships/hyperlink" Target="https://www.contrataciones.gov.py/buscador/general.html?filtro=427890&amp;page=" TargetMode="External"/><Relationship Id="rId83" Type="http://schemas.openxmlformats.org/officeDocument/2006/relationships/hyperlink" Target="https://contrataciones.gov.py/contratos-verificados/1g6UOwkF7Jk%253D.html" TargetMode="External"/><Relationship Id="rId88" Type="http://schemas.openxmlformats.org/officeDocument/2006/relationships/hyperlink" Target="http://biblioteca.mds.gov.py:8080/handle/123456789/1445" TargetMode="External"/><Relationship Id="rId91" Type="http://schemas.openxmlformats.org/officeDocument/2006/relationships/hyperlink" Target="http://biblioteca.mds.gov.py:8080/handle/123456789/1442" TargetMode="External"/><Relationship Id="rId96" Type="http://schemas.openxmlformats.org/officeDocument/2006/relationships/hyperlink" Target="http://biblioteca.mds.gov.py:8080/handle/123456789/1434" TargetMode="External"/><Relationship Id="rId111" Type="http://schemas.openxmlformats.org/officeDocument/2006/relationships/hyperlink" Target="http://biblioteca.mds.gov.py:8080/handle/123456789/1448" TargetMode="External"/><Relationship Id="rId132" Type="http://schemas.openxmlformats.org/officeDocument/2006/relationships/hyperlink" Target="http://biblioteca.mds.gov.py:8080/handle/123456789/1468" TargetMode="External"/><Relationship Id="rId140" Type="http://schemas.openxmlformats.org/officeDocument/2006/relationships/hyperlink" Target="http://biblioteca.mds.gov.py:8080/handle/123456789/1458" TargetMode="External"/><Relationship Id="rId145" Type="http://schemas.openxmlformats.org/officeDocument/2006/relationships/hyperlink" Target="http://biblioteca.mds.gov.py:8080/handle/123456789/1454" TargetMode="External"/><Relationship Id="rId1" Type="http://schemas.openxmlformats.org/officeDocument/2006/relationships/hyperlink" Target="http://biblioteca.mds.gov.py:8080/bitstream/handle/123456789/1336/Plan%20de%20Rendicion%20de%20Cuentas%20al%20Ciudadano%202023.pdf?sequence=1&amp;isAllowed=y" TargetMode="External"/><Relationship Id="rId6" Type="http://schemas.openxmlformats.org/officeDocument/2006/relationships/hyperlink" Target="https://www.mds.gov.py/index.php/contacto" TargetMode="External"/><Relationship Id="rId15" Type="http://schemas.openxmlformats.org/officeDocument/2006/relationships/hyperlink" Target="https://www.youtube.com/watch?v=0wACHBTbW6M&amp;list=PLDTCa0DGdBsCPc2fyYsIEw6e6Hl-bDJYc" TargetMode="External"/><Relationship Id="rId23" Type="http://schemas.openxmlformats.org/officeDocument/2006/relationships/hyperlink" Target="https://www.contraloria.gov.py/index.php/actividades-de-control/informes-nrm-mecip2015/file/32735-iv-ranking-del-nivel-de-madurez-del-sistema-de-control-interno-en-las-instituciones-publicas-ejercicio-fiscal-2022" TargetMode="External"/><Relationship Id="rId28" Type="http://schemas.openxmlformats.org/officeDocument/2006/relationships/hyperlink" Target="http://biblioteca.mds.gov.py:8080/bitstream/handle/123456789/1336/Plan%20de%20Rendicion%20de%20Cuentas%20al%20Ciudadano%202023.pdf?sequence=1&amp;isAllowed=y" TargetMode="External"/><Relationship Id="rId36" Type="http://schemas.openxmlformats.org/officeDocument/2006/relationships/hyperlink" Target="https://transparencia.senac.gov.py/portal/historial-cumplimiento" TargetMode="External"/><Relationship Id="rId49" Type="http://schemas.openxmlformats.org/officeDocument/2006/relationships/hyperlink" Target="https://www.sfp.gov.py/sfp/seccion/65-monitoreo-de-la-ley-518914.html" TargetMode="External"/><Relationship Id="rId57" Type="http://schemas.openxmlformats.org/officeDocument/2006/relationships/hyperlink" Target="https://denuncias.gov.py/login" TargetMode="External"/><Relationship Id="rId106" Type="http://schemas.openxmlformats.org/officeDocument/2006/relationships/hyperlink" Target="http://biblioteca.mds.gov.py:8080/handle/123456789/1413" TargetMode="External"/><Relationship Id="rId114" Type="http://schemas.openxmlformats.org/officeDocument/2006/relationships/hyperlink" Target="http://biblioteca.mds.gov.py:8080/handle/123456789/1437" TargetMode="External"/><Relationship Id="rId119" Type="http://schemas.openxmlformats.org/officeDocument/2006/relationships/hyperlink" Target="http://biblioteca.mds.gov.py:8080/handle/123456789/1429" TargetMode="External"/><Relationship Id="rId127" Type="http://schemas.openxmlformats.org/officeDocument/2006/relationships/hyperlink" Target="http://biblioteca.mds.gov.py:8080/handle/123456789/1408" TargetMode="External"/><Relationship Id="rId10" Type="http://schemas.openxmlformats.org/officeDocument/2006/relationships/hyperlink" Target="https://www.mds.gov.py/index.php/contacto" TargetMode="External"/><Relationship Id="rId31" Type="http://schemas.openxmlformats.org/officeDocument/2006/relationships/hyperlink" Target="http://biblioteca.mds.gov.py:8080/bitstream/handle/123456789/1336/Plan%20de%20Rendicion%20de%20Cuentas%20al%20Ciudadano%202023.pdf?sequence=1&amp;isAllowed=y" TargetMode="External"/><Relationship Id="rId44" Type="http://schemas.openxmlformats.org/officeDocument/2006/relationships/hyperlink" Target="https://www.sfp.gov.py/sfp/seccion/65-monitoreo-de-la-ley-518914.html" TargetMode="External"/><Relationship Id="rId52" Type="http://schemas.openxmlformats.org/officeDocument/2006/relationships/hyperlink" Target="https://informacionpublica.paraguay.gov.py/portal/" TargetMode="External"/><Relationship Id="rId60" Type="http://schemas.openxmlformats.org/officeDocument/2006/relationships/hyperlink" Target="https://informacionpublica.paraguay.gov.py/portal/" TargetMode="External"/><Relationship Id="rId65" Type="http://schemas.openxmlformats.org/officeDocument/2006/relationships/hyperlink" Target="https://transparencia.senac.gov.py/portal/historial-cumplimiento" TargetMode="External"/><Relationship Id="rId73" Type="http://schemas.openxmlformats.org/officeDocument/2006/relationships/hyperlink" Target="https://www.contrataciones.gov.py/buscador/general.html?filtro=410289&amp;page=" TargetMode="External"/><Relationship Id="rId78" Type="http://schemas.openxmlformats.org/officeDocument/2006/relationships/hyperlink" Target="https://www.contrataciones.gov.py/buscador/general.html?filtro=432552&amp;page=" TargetMode="External"/><Relationship Id="rId81" Type="http://schemas.openxmlformats.org/officeDocument/2006/relationships/hyperlink" Target="https://www.contrataciones.gov.py/sicp/excepcion/adjudicacionPublica5174.seam?adjudicacionId=f5JtwSp7BmA%3D&amp;actionMethod=adjudicacion%2FbusquedaAdjudicacion.xhtml%3AadjudicacionExcepcionAction.initFromGridPublico&amp;cid=49321&amp;dataModelSelection=adjudicacionRow%3AlistaPaginadaAdjudicacion%5B3%5D" TargetMode="External"/><Relationship Id="rId86" Type="http://schemas.openxmlformats.org/officeDocument/2006/relationships/hyperlink" Target="http://biblioteca.mds.gov.py:8080/handle/123456789/1447" TargetMode="External"/><Relationship Id="rId94" Type="http://schemas.openxmlformats.org/officeDocument/2006/relationships/hyperlink" Target="http://biblioteca.mds.gov.py:8080/handle/123456789/1416" TargetMode="External"/><Relationship Id="rId99" Type="http://schemas.openxmlformats.org/officeDocument/2006/relationships/hyperlink" Target="http://biblioteca.mds.gov.py:8080/handle/123456789/1432" TargetMode="External"/><Relationship Id="rId101" Type="http://schemas.openxmlformats.org/officeDocument/2006/relationships/hyperlink" Target="http://biblioteca.mds.gov.py:8080/handle/123456789/1410" TargetMode="External"/><Relationship Id="rId122" Type="http://schemas.openxmlformats.org/officeDocument/2006/relationships/hyperlink" Target="http://biblioteca.mds.gov.py:8080/handle/123456789/1425" TargetMode="External"/><Relationship Id="rId130" Type="http://schemas.openxmlformats.org/officeDocument/2006/relationships/hyperlink" Target="http://biblioteca.mds.gov.py:8080/handle/123456789/1471" TargetMode="External"/><Relationship Id="rId135" Type="http://schemas.openxmlformats.org/officeDocument/2006/relationships/hyperlink" Target="http://biblioteca.mds.gov.py:8080/handle/123456789/1453" TargetMode="External"/><Relationship Id="rId143" Type="http://schemas.openxmlformats.org/officeDocument/2006/relationships/hyperlink" Target="http://biblioteca.mds.gov.py:8080/handle/123456789/1463" TargetMode="External"/><Relationship Id="rId148" Type="http://schemas.openxmlformats.org/officeDocument/2006/relationships/hyperlink" Target="http://biblioteca.mds.gov.py:8080/handle/123456789/1459" TargetMode="External"/><Relationship Id="rId151" Type="http://schemas.openxmlformats.org/officeDocument/2006/relationships/drawing" Target="../drawings/drawing1.xml"/><Relationship Id="rId4" Type="http://schemas.openxmlformats.org/officeDocument/2006/relationships/hyperlink" Target="https://www.mds.gov.py/index.php/institucional/transparencia/rendicion-de-cuentas-al-ciudadano" TargetMode="External"/><Relationship Id="rId9" Type="http://schemas.openxmlformats.org/officeDocument/2006/relationships/hyperlink" Target="mailto:transparencia@mds.gov.py" TargetMode="External"/><Relationship Id="rId13" Type="http://schemas.openxmlformats.org/officeDocument/2006/relationships/hyperlink" Target="https://www.facebook.com/MDSParaguay?mibextid=D4KYlr" TargetMode="External"/><Relationship Id="rId18" Type="http://schemas.openxmlformats.org/officeDocument/2006/relationships/hyperlink" Target="https://denuncias.gov.py/login" TargetMode="External"/><Relationship Id="rId39" Type="http://schemas.openxmlformats.org/officeDocument/2006/relationships/hyperlink" Target="https://transparencia.senac.gov.py/portal/historial-cumplimiento" TargetMode="External"/><Relationship Id="rId109" Type="http://schemas.openxmlformats.org/officeDocument/2006/relationships/hyperlink" Target="http://biblioteca.mds.gov.py:8080/handle/123456789/1406" TargetMode="External"/><Relationship Id="rId34" Type="http://schemas.openxmlformats.org/officeDocument/2006/relationships/hyperlink" Target="https://transparencia.senac.gov.py/portal/historial-cumplimiento" TargetMode="External"/><Relationship Id="rId50" Type="http://schemas.openxmlformats.org/officeDocument/2006/relationships/hyperlink" Target="https://www.sfp.gov.py/sfp/seccion/65-monitoreo-de-la-ley-518914.html" TargetMode="External"/><Relationship Id="rId55" Type="http://schemas.openxmlformats.org/officeDocument/2006/relationships/hyperlink" Target="https://denuncias.gov.py/login" TargetMode="External"/><Relationship Id="rId76" Type="http://schemas.openxmlformats.org/officeDocument/2006/relationships/hyperlink" Target="https://www.contrataciones.gov.py/buscador/general.html?filtro=432554&amp;page=" TargetMode="External"/><Relationship Id="rId97" Type="http://schemas.openxmlformats.org/officeDocument/2006/relationships/hyperlink" Target="http://biblioteca.mds.gov.py:8080/handle/123456789/1436" TargetMode="External"/><Relationship Id="rId104" Type="http://schemas.openxmlformats.org/officeDocument/2006/relationships/hyperlink" Target="http://biblioteca.mds.gov.py:8080/handle/123456789/1421" TargetMode="External"/><Relationship Id="rId120" Type="http://schemas.openxmlformats.org/officeDocument/2006/relationships/hyperlink" Target="http://biblioteca.mds.gov.py:8080/handle/123456789/1428" TargetMode="External"/><Relationship Id="rId125" Type="http://schemas.openxmlformats.org/officeDocument/2006/relationships/hyperlink" Target="http://biblioteca.mds.gov.py:8080/handle/123456789/1419" TargetMode="External"/><Relationship Id="rId141" Type="http://schemas.openxmlformats.org/officeDocument/2006/relationships/hyperlink" Target="http://biblioteca.mds.gov.py:8080/handle/123456789/1460" TargetMode="External"/><Relationship Id="rId146" Type="http://schemas.openxmlformats.org/officeDocument/2006/relationships/hyperlink" Target="http://biblioteca.mds.gov.py:8080/handle/123456789/1455" TargetMode="External"/><Relationship Id="rId7" Type="http://schemas.openxmlformats.org/officeDocument/2006/relationships/hyperlink" Target="https://www.mds.gov.py/index.php/contacto" TargetMode="External"/><Relationship Id="rId71" Type="http://schemas.openxmlformats.org/officeDocument/2006/relationships/hyperlink" Target="https://www.contrataciones.gov.py/buscador/general.html?filtro=433715&amp;page=" TargetMode="External"/><Relationship Id="rId92" Type="http://schemas.openxmlformats.org/officeDocument/2006/relationships/hyperlink" Target="http://biblioteca.mds.gov.py:8080/handle/123456789/1441" TargetMode="External"/><Relationship Id="rId2" Type="http://schemas.openxmlformats.org/officeDocument/2006/relationships/hyperlink" Target="http://biblioteca.mds.gov.py:8080/bitstream/handle/123456789/1336/Plan%20de%20Rendicion%20de%20Cuentas%20al%20Ciudadano%202023.pdf?sequence=1&amp;isAllowed=y" TargetMode="External"/><Relationship Id="rId29" Type="http://schemas.openxmlformats.org/officeDocument/2006/relationships/hyperlink" Target="http://biblioteca.mds.gov.py:8080/bitstream/handle/123456789/1336/Plan%20de%20Rendicion%20de%20Cuentas%20al%20Ciudadano%202023.pdf?sequence=1&amp;isAllowed=y" TargetMode="External"/><Relationship Id="rId24" Type="http://schemas.openxmlformats.org/officeDocument/2006/relationships/hyperlink" Target="https://www.contraloria.gov.py/index.php/actividades-de-control/informes-de-auditoria/category/4996-ministerio-de-desarrollo-social-mds" TargetMode="External"/><Relationship Id="rId40" Type="http://schemas.openxmlformats.org/officeDocument/2006/relationships/hyperlink" Target="https://transparencia.senac.gov.py/portal/historial-cumplimiento" TargetMode="External"/><Relationship Id="rId45" Type="http://schemas.openxmlformats.org/officeDocument/2006/relationships/hyperlink" Target="https://www.sfp.gov.py/sfp/seccion/65-monitoreo-de-la-ley-518914.html" TargetMode="External"/><Relationship Id="rId66" Type="http://schemas.openxmlformats.org/officeDocument/2006/relationships/hyperlink" Target="https://www.sfp.gov.py/sfp/seccion/65-monitoreo-de-la-ley-518914.html" TargetMode="External"/><Relationship Id="rId87" Type="http://schemas.openxmlformats.org/officeDocument/2006/relationships/hyperlink" Target="http://biblioteca.mds.gov.py:8080/handle/123456789/1446" TargetMode="External"/><Relationship Id="rId110" Type="http://schemas.openxmlformats.org/officeDocument/2006/relationships/hyperlink" Target="http://biblioteca.mds.gov.py:8080/handle/123456789/1449" TargetMode="External"/><Relationship Id="rId115" Type="http://schemas.openxmlformats.org/officeDocument/2006/relationships/hyperlink" Target="http://biblioteca.mds.gov.py:8080/handle/123456789/1414" TargetMode="External"/><Relationship Id="rId131" Type="http://schemas.openxmlformats.org/officeDocument/2006/relationships/hyperlink" Target="http://biblioteca.mds.gov.py:8080/handle/123456789/1470" TargetMode="External"/><Relationship Id="rId136" Type="http://schemas.openxmlformats.org/officeDocument/2006/relationships/hyperlink" Target="http://biblioteca.mds.gov.py:8080/handle/123456789/1464" TargetMode="External"/><Relationship Id="rId61" Type="http://schemas.openxmlformats.org/officeDocument/2006/relationships/hyperlink" Target="https://denuncias.gov.py/login" TargetMode="External"/><Relationship Id="rId82" Type="http://schemas.openxmlformats.org/officeDocument/2006/relationships/hyperlink" Target="https://www.contrataciones.gov.py/buscador/general.html?filtro=436401&amp;page=" TargetMode="External"/><Relationship Id="rId19" Type="http://schemas.openxmlformats.org/officeDocument/2006/relationships/hyperlink" Target="https://denuncias.gov.py/login" TargetMode="External"/><Relationship Id="rId14" Type="http://schemas.openxmlformats.org/officeDocument/2006/relationships/hyperlink" Target="https://twitter.com/MDSParaguay?ref_src=twsrc%5Egoogle%7Ctwcamp%5Eserp%7Ctwgr%5Eauthor" TargetMode="External"/><Relationship Id="rId30" Type="http://schemas.openxmlformats.org/officeDocument/2006/relationships/hyperlink" Target="http://biblioteca.mds.gov.py:8080/bitstream/handle/123456789/1336/Plan%20de%20Rendicion%20de%20Cuentas%20al%20Ciudadano%202023.pdf?sequence=1&amp;isAllowed=y" TargetMode="External"/><Relationship Id="rId35" Type="http://schemas.openxmlformats.org/officeDocument/2006/relationships/hyperlink" Target="https://transparencia.senac.gov.py/portal/historial-cumplimiento" TargetMode="External"/><Relationship Id="rId56" Type="http://schemas.openxmlformats.org/officeDocument/2006/relationships/hyperlink" Target="https://denuncias.gov.py/login" TargetMode="External"/><Relationship Id="rId77" Type="http://schemas.openxmlformats.org/officeDocument/2006/relationships/hyperlink" Target="https://www.contrataciones.gov.py/buscador/general.html?filtro=432650&amp;page=" TargetMode="External"/><Relationship Id="rId100" Type="http://schemas.openxmlformats.org/officeDocument/2006/relationships/hyperlink" Target="http://biblioteca.mds.gov.py:8080/handle/123456789/1433" TargetMode="External"/><Relationship Id="rId105" Type="http://schemas.openxmlformats.org/officeDocument/2006/relationships/hyperlink" Target="http://biblioteca.mds.gov.py:8080/handle/123456789/1417" TargetMode="External"/><Relationship Id="rId126" Type="http://schemas.openxmlformats.org/officeDocument/2006/relationships/hyperlink" Target="http://biblioteca.mds.gov.py:8080/handle/123456789/1418" TargetMode="External"/><Relationship Id="rId147" Type="http://schemas.openxmlformats.org/officeDocument/2006/relationships/hyperlink" Target="http://biblioteca.mds.gov.py:8080/handle/123456789/1456" TargetMode="External"/><Relationship Id="rId8" Type="http://schemas.openxmlformats.org/officeDocument/2006/relationships/hyperlink" Target="https://informacionpublica.paraguay.gov.py/portal/" TargetMode="External"/><Relationship Id="rId51" Type="http://schemas.openxmlformats.org/officeDocument/2006/relationships/hyperlink" Target="https://www.sfp.gov.py/sfp/seccion/65-monitoreo-de-la-ley-518914.html" TargetMode="External"/><Relationship Id="rId72" Type="http://schemas.openxmlformats.org/officeDocument/2006/relationships/hyperlink" Target="https://www.contrataciones.gov.py/buscador/general.html?filtro=410036&amp;page=" TargetMode="External"/><Relationship Id="rId93" Type="http://schemas.openxmlformats.org/officeDocument/2006/relationships/hyperlink" Target="http://biblioteca.mds.gov.py:8080/handle/123456789/1438" TargetMode="External"/><Relationship Id="rId98" Type="http://schemas.openxmlformats.org/officeDocument/2006/relationships/hyperlink" Target="http://biblioteca.mds.gov.py:8080/handle/123456789/1407" TargetMode="External"/><Relationship Id="rId121" Type="http://schemas.openxmlformats.org/officeDocument/2006/relationships/hyperlink" Target="http://biblioteca.mds.gov.py:8080/handle/123456789/1426" TargetMode="External"/><Relationship Id="rId142" Type="http://schemas.openxmlformats.org/officeDocument/2006/relationships/hyperlink" Target="http://biblioteca.mds.gov.py:8080/handle/123456789/1462" TargetMode="External"/><Relationship Id="rId3" Type="http://schemas.openxmlformats.org/officeDocument/2006/relationships/hyperlink" Target="https://www.mds.gov.py/index.php/institucional/mision-y-vis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6"/>
  <sheetViews>
    <sheetView tabSelected="1" topLeftCell="A294" zoomScale="84" zoomScaleNormal="84" workbookViewId="0">
      <selection activeCell="A293" sqref="A293:G296"/>
    </sheetView>
  </sheetViews>
  <sheetFormatPr baseColWidth="10" defaultColWidth="9.140625" defaultRowHeight="15"/>
  <cols>
    <col min="1" max="1" width="19" style="2" customWidth="1"/>
    <col min="2" max="2" width="30.85546875" style="2" customWidth="1"/>
    <col min="3" max="3" width="32.28515625" style="2" customWidth="1"/>
    <col min="4" max="4" width="23.140625" style="2" customWidth="1"/>
    <col min="5" max="5" width="25.5703125" style="2" bestFit="1" customWidth="1"/>
    <col min="6" max="6" width="27.42578125" style="2" customWidth="1"/>
    <col min="7" max="7" width="75" style="2" customWidth="1"/>
    <col min="8" max="8" width="21.28515625" style="2" customWidth="1"/>
    <col min="9" max="16384" width="9.140625" style="2"/>
  </cols>
  <sheetData>
    <row r="1" spans="1:8" ht="23.25">
      <c r="A1" s="152" t="s">
        <v>428</v>
      </c>
      <c r="B1" s="152"/>
      <c r="C1" s="152"/>
      <c r="D1" s="152"/>
      <c r="E1" s="152"/>
      <c r="F1" s="152"/>
      <c r="G1" s="152"/>
      <c r="H1" s="1"/>
    </row>
    <row r="2" spans="1:8" ht="19.5">
      <c r="A2" s="152"/>
      <c r="B2" s="152"/>
      <c r="C2" s="152"/>
      <c r="D2" s="152"/>
      <c r="E2" s="152"/>
      <c r="F2" s="152"/>
      <c r="G2" s="152"/>
      <c r="H2" s="3"/>
    </row>
    <row r="3" spans="1:8" ht="18.75">
      <c r="A3" s="142" t="s">
        <v>0</v>
      </c>
      <c r="B3" s="142"/>
      <c r="C3" s="142"/>
      <c r="D3" s="142"/>
      <c r="E3" s="142"/>
      <c r="F3" s="142"/>
      <c r="G3" s="142"/>
      <c r="H3" s="4"/>
    </row>
    <row r="4" spans="1:8" ht="18.75">
      <c r="A4" s="26" t="s">
        <v>1</v>
      </c>
      <c r="B4" s="155" t="s">
        <v>129</v>
      </c>
      <c r="C4" s="156"/>
      <c r="D4" s="156"/>
      <c r="E4" s="156"/>
      <c r="F4" s="156"/>
      <c r="G4" s="157"/>
      <c r="H4" s="4"/>
    </row>
    <row r="5" spans="1:8" ht="18.75">
      <c r="A5" s="27" t="s">
        <v>132</v>
      </c>
      <c r="B5" s="28"/>
      <c r="C5" s="155" t="s">
        <v>242</v>
      </c>
      <c r="D5" s="156"/>
      <c r="E5" s="156"/>
      <c r="F5" s="156"/>
      <c r="G5" s="157"/>
      <c r="H5" s="4"/>
    </row>
    <row r="6" spans="1:8" ht="18.75">
      <c r="A6" s="142" t="s">
        <v>2</v>
      </c>
      <c r="B6" s="142"/>
      <c r="C6" s="142"/>
      <c r="D6" s="142"/>
      <c r="E6" s="142"/>
      <c r="F6" s="142"/>
      <c r="G6" s="142"/>
      <c r="H6" s="4"/>
    </row>
    <row r="7" spans="1:8" ht="15" customHeight="1">
      <c r="A7" s="158" t="s">
        <v>243</v>
      </c>
      <c r="B7" s="159"/>
      <c r="C7" s="159"/>
      <c r="D7" s="159"/>
      <c r="E7" s="159"/>
      <c r="F7" s="159"/>
      <c r="G7" s="160"/>
      <c r="H7" s="4"/>
    </row>
    <row r="8" spans="1:8" ht="15" customHeight="1">
      <c r="A8" s="161"/>
      <c r="B8" s="162"/>
      <c r="C8" s="162"/>
      <c r="D8" s="162"/>
      <c r="E8" s="162"/>
      <c r="F8" s="162"/>
      <c r="G8" s="163"/>
      <c r="H8" s="4"/>
    </row>
    <row r="9" spans="1:8" ht="15" customHeight="1">
      <c r="A9" s="164"/>
      <c r="B9" s="165"/>
      <c r="C9" s="165"/>
      <c r="D9" s="165"/>
      <c r="E9" s="165"/>
      <c r="F9" s="165"/>
      <c r="G9" s="166"/>
      <c r="H9" s="4"/>
    </row>
    <row r="10" spans="1:8" s="6" customFormat="1" ht="18.75">
      <c r="A10" s="142" t="s">
        <v>53</v>
      </c>
      <c r="B10" s="142"/>
      <c r="C10" s="142"/>
      <c r="D10" s="142"/>
      <c r="E10" s="142"/>
      <c r="F10" s="142"/>
      <c r="G10" s="142"/>
      <c r="H10" s="5"/>
    </row>
    <row r="11" spans="1:8" s="6" customFormat="1" ht="36" customHeight="1">
      <c r="A11" s="153" t="s">
        <v>131</v>
      </c>
      <c r="B11" s="154"/>
      <c r="C11" s="154"/>
      <c r="D11" s="154"/>
      <c r="E11" s="154"/>
      <c r="F11" s="154"/>
      <c r="G11" s="154"/>
      <c r="H11" s="5"/>
    </row>
    <row r="12" spans="1:8" ht="15.75">
      <c r="A12" s="22" t="s">
        <v>3</v>
      </c>
      <c r="B12" s="167" t="s">
        <v>4</v>
      </c>
      <c r="C12" s="168"/>
      <c r="D12" s="169" t="s">
        <v>5</v>
      </c>
      <c r="E12" s="169"/>
      <c r="F12" s="169" t="s">
        <v>6</v>
      </c>
      <c r="G12" s="169"/>
      <c r="H12" s="4"/>
    </row>
    <row r="13" spans="1:8" ht="15.75">
      <c r="A13" s="24">
        <v>1</v>
      </c>
      <c r="B13" s="96" t="s">
        <v>136</v>
      </c>
      <c r="C13" s="98"/>
      <c r="D13" s="115" t="s">
        <v>254</v>
      </c>
      <c r="E13" s="115"/>
      <c r="F13" s="99" t="s">
        <v>255</v>
      </c>
      <c r="G13" s="101"/>
      <c r="H13" s="4"/>
    </row>
    <row r="14" spans="1:8" ht="15.75">
      <c r="A14" s="24">
        <v>2</v>
      </c>
      <c r="B14" s="114" t="s">
        <v>137</v>
      </c>
      <c r="C14" s="114"/>
      <c r="D14" s="115" t="s">
        <v>258</v>
      </c>
      <c r="E14" s="115"/>
      <c r="F14" s="99" t="s">
        <v>259</v>
      </c>
      <c r="G14" s="101"/>
      <c r="H14" s="4"/>
    </row>
    <row r="15" spans="1:8" ht="15.75">
      <c r="A15" s="24">
        <v>3</v>
      </c>
      <c r="B15" s="114" t="s">
        <v>137</v>
      </c>
      <c r="C15" s="114"/>
      <c r="D15" s="115" t="s">
        <v>138</v>
      </c>
      <c r="E15" s="115"/>
      <c r="F15" s="99" t="s">
        <v>139</v>
      </c>
      <c r="G15" s="101"/>
      <c r="H15" s="4"/>
    </row>
    <row r="16" spans="1:8" ht="15.75">
      <c r="A16" s="24">
        <v>4</v>
      </c>
      <c r="B16" s="114" t="s">
        <v>140</v>
      </c>
      <c r="C16" s="114"/>
      <c r="D16" s="115" t="s">
        <v>141</v>
      </c>
      <c r="E16" s="115"/>
      <c r="F16" s="99" t="s">
        <v>142</v>
      </c>
      <c r="G16" s="101"/>
      <c r="H16" s="4"/>
    </row>
    <row r="17" spans="1:8" ht="15.75">
      <c r="A17" s="24">
        <v>5</v>
      </c>
      <c r="B17" s="114" t="s">
        <v>140</v>
      </c>
      <c r="C17" s="114"/>
      <c r="D17" s="149" t="s">
        <v>146</v>
      </c>
      <c r="E17" s="150"/>
      <c r="F17" s="149" t="s">
        <v>147</v>
      </c>
      <c r="G17" s="150"/>
      <c r="H17" s="4"/>
    </row>
    <row r="18" spans="1:8" ht="15.75">
      <c r="A18" s="24">
        <v>6</v>
      </c>
      <c r="B18" s="114" t="s">
        <v>143</v>
      </c>
      <c r="C18" s="114"/>
      <c r="D18" s="115" t="s">
        <v>144</v>
      </c>
      <c r="E18" s="115"/>
      <c r="F18" s="99" t="s">
        <v>145</v>
      </c>
      <c r="G18" s="101"/>
      <c r="H18" s="4"/>
    </row>
    <row r="19" spans="1:8" ht="15.75">
      <c r="A19" s="24">
        <v>7</v>
      </c>
      <c r="B19" s="114" t="s">
        <v>143</v>
      </c>
      <c r="C19" s="114"/>
      <c r="D19" s="115" t="s">
        <v>148</v>
      </c>
      <c r="E19" s="115"/>
      <c r="F19" s="99" t="s">
        <v>149</v>
      </c>
      <c r="G19" s="101"/>
      <c r="H19" s="4"/>
    </row>
    <row r="20" spans="1:8" ht="15.75" customHeight="1">
      <c r="A20" s="24">
        <v>8</v>
      </c>
      <c r="B20" s="114" t="s">
        <v>143</v>
      </c>
      <c r="C20" s="114"/>
      <c r="D20" s="99" t="s">
        <v>150</v>
      </c>
      <c r="E20" s="101"/>
      <c r="F20" s="99" t="s">
        <v>151</v>
      </c>
      <c r="G20" s="101"/>
      <c r="H20" s="4"/>
    </row>
    <row r="21" spans="1:8" ht="15.75" customHeight="1">
      <c r="A21" s="24">
        <v>9</v>
      </c>
      <c r="B21" s="114" t="s">
        <v>143</v>
      </c>
      <c r="C21" s="114"/>
      <c r="D21" s="99" t="s">
        <v>152</v>
      </c>
      <c r="E21" s="101"/>
      <c r="F21" s="99" t="s">
        <v>153</v>
      </c>
      <c r="G21" s="101"/>
      <c r="H21" s="4"/>
    </row>
    <row r="22" spans="1:8" ht="21.75" customHeight="1">
      <c r="A22" s="24">
        <v>10</v>
      </c>
      <c r="B22" s="114" t="s">
        <v>143</v>
      </c>
      <c r="C22" s="114"/>
      <c r="D22" s="99" t="s">
        <v>154</v>
      </c>
      <c r="E22" s="101"/>
      <c r="F22" s="104" t="s">
        <v>426</v>
      </c>
      <c r="G22" s="106"/>
      <c r="H22" s="4"/>
    </row>
    <row r="23" spans="1:8" ht="15.75" customHeight="1">
      <c r="A23" s="24">
        <v>11</v>
      </c>
      <c r="B23" s="114" t="s">
        <v>155</v>
      </c>
      <c r="C23" s="114"/>
      <c r="D23" s="115" t="s">
        <v>156</v>
      </c>
      <c r="E23" s="115"/>
      <c r="F23" s="104" t="s">
        <v>157</v>
      </c>
      <c r="G23" s="106"/>
      <c r="H23" s="4"/>
    </row>
    <row r="24" spans="1:8" ht="15.75" customHeight="1">
      <c r="A24" s="24">
        <v>12</v>
      </c>
      <c r="B24" s="96" t="s">
        <v>260</v>
      </c>
      <c r="C24" s="98"/>
      <c r="D24" s="99" t="s">
        <v>261</v>
      </c>
      <c r="E24" s="101"/>
      <c r="F24" s="104" t="s">
        <v>262</v>
      </c>
      <c r="G24" s="106"/>
      <c r="H24" s="4"/>
    </row>
    <row r="25" spans="1:8" ht="33" customHeight="1">
      <c r="A25" s="24">
        <v>13</v>
      </c>
      <c r="B25" s="96" t="s">
        <v>263</v>
      </c>
      <c r="C25" s="98"/>
      <c r="D25" s="99" t="s">
        <v>264</v>
      </c>
      <c r="E25" s="101"/>
      <c r="F25" s="104" t="s">
        <v>425</v>
      </c>
      <c r="G25" s="106"/>
      <c r="H25" s="4"/>
    </row>
    <row r="26" spans="1:8" ht="15.75" customHeight="1">
      <c r="A26" s="24">
        <v>14</v>
      </c>
      <c r="B26" s="149" t="s">
        <v>266</v>
      </c>
      <c r="C26" s="150"/>
      <c r="D26" s="96" t="s">
        <v>265</v>
      </c>
      <c r="E26" s="98"/>
      <c r="F26" s="99" t="s">
        <v>267</v>
      </c>
      <c r="G26" s="101"/>
      <c r="H26" s="4"/>
    </row>
    <row r="27" spans="1:8" ht="15.75" customHeight="1">
      <c r="A27" s="24">
        <v>15</v>
      </c>
      <c r="B27" s="149" t="s">
        <v>266</v>
      </c>
      <c r="C27" s="150"/>
      <c r="D27" s="99" t="s">
        <v>268</v>
      </c>
      <c r="E27" s="101"/>
      <c r="F27" s="99" t="s">
        <v>269</v>
      </c>
      <c r="G27" s="101"/>
      <c r="H27" s="4"/>
    </row>
    <row r="28" spans="1:8" ht="15.75" customHeight="1">
      <c r="A28" s="24">
        <v>16</v>
      </c>
      <c r="B28" s="149" t="s">
        <v>266</v>
      </c>
      <c r="C28" s="150"/>
      <c r="D28" s="99" t="s">
        <v>271</v>
      </c>
      <c r="E28" s="101"/>
      <c r="F28" s="99" t="s">
        <v>270</v>
      </c>
      <c r="G28" s="101"/>
      <c r="H28" s="4"/>
    </row>
    <row r="29" spans="1:8" ht="15.75" customHeight="1">
      <c r="A29" s="171" t="s">
        <v>46</v>
      </c>
      <c r="B29" s="171"/>
      <c r="C29" s="171"/>
      <c r="D29" s="171"/>
      <c r="E29" s="119">
        <v>16</v>
      </c>
      <c r="F29" s="119"/>
      <c r="G29" s="119"/>
      <c r="H29" s="4"/>
    </row>
    <row r="30" spans="1:8" s="9" customFormat="1" ht="15.75">
      <c r="A30" s="144" t="s">
        <v>48</v>
      </c>
      <c r="B30" s="144"/>
      <c r="C30" s="144"/>
      <c r="D30" s="144"/>
      <c r="E30" s="119">
        <v>6</v>
      </c>
      <c r="F30" s="119"/>
      <c r="G30" s="119"/>
      <c r="H30" s="8"/>
    </row>
    <row r="31" spans="1:8" ht="15.75">
      <c r="A31" s="144" t="s">
        <v>47</v>
      </c>
      <c r="B31" s="144"/>
      <c r="C31" s="144"/>
      <c r="D31" s="144"/>
      <c r="E31" s="119">
        <v>10</v>
      </c>
      <c r="F31" s="119"/>
      <c r="G31" s="119"/>
      <c r="H31" s="4"/>
    </row>
    <row r="32" spans="1:8" ht="15.75">
      <c r="A32" s="144" t="s">
        <v>50</v>
      </c>
      <c r="B32" s="144"/>
      <c r="C32" s="144"/>
      <c r="D32" s="144"/>
      <c r="E32" s="119">
        <v>16</v>
      </c>
      <c r="F32" s="119"/>
      <c r="G32" s="119"/>
      <c r="H32" s="4"/>
    </row>
    <row r="33" spans="1:8" ht="15.75" customHeight="1">
      <c r="A33" s="119" t="s">
        <v>419</v>
      </c>
      <c r="B33" s="119"/>
      <c r="C33" s="119"/>
      <c r="D33" s="119"/>
      <c r="E33" s="119"/>
      <c r="F33" s="119"/>
      <c r="G33" s="119"/>
      <c r="H33" s="4"/>
    </row>
    <row r="34" spans="1:8" ht="15.75" customHeight="1">
      <c r="A34" s="142" t="s">
        <v>72</v>
      </c>
      <c r="B34" s="142"/>
      <c r="C34" s="142"/>
      <c r="D34" s="142"/>
      <c r="E34" s="142"/>
      <c r="F34" s="142"/>
      <c r="G34" s="142"/>
      <c r="H34" s="4"/>
    </row>
    <row r="35" spans="1:8" ht="26.25" customHeight="1">
      <c r="A35" s="151" t="s">
        <v>80</v>
      </c>
      <c r="B35" s="151"/>
      <c r="C35" s="151"/>
      <c r="D35" s="151"/>
      <c r="E35" s="151"/>
      <c r="F35" s="151"/>
      <c r="G35" s="151"/>
      <c r="H35" s="4"/>
    </row>
    <row r="36" spans="1:8" ht="15.75">
      <c r="A36" s="102" t="s">
        <v>128</v>
      </c>
      <c r="B36" s="145"/>
      <c r="C36" s="145"/>
      <c r="D36" s="145"/>
      <c r="E36" s="145"/>
      <c r="F36" s="145"/>
      <c r="G36" s="145"/>
      <c r="H36" s="4"/>
    </row>
    <row r="37" spans="1:8" ht="16.5">
      <c r="A37" s="170" t="s">
        <v>220</v>
      </c>
      <c r="B37" s="170"/>
      <c r="C37" s="170"/>
      <c r="D37" s="170"/>
      <c r="E37" s="170"/>
      <c r="F37" s="170"/>
      <c r="G37" s="170"/>
      <c r="H37" s="4"/>
    </row>
    <row r="38" spans="1:8" ht="16.5">
      <c r="A38" s="102" t="s">
        <v>128</v>
      </c>
      <c r="B38" s="128"/>
      <c r="C38" s="128"/>
      <c r="D38" s="128"/>
      <c r="E38" s="128"/>
      <c r="F38" s="128"/>
      <c r="G38" s="128"/>
      <c r="H38" s="4"/>
    </row>
    <row r="39" spans="1:8" ht="31.5">
      <c r="A39" s="21" t="s">
        <v>7</v>
      </c>
      <c r="B39" s="143" t="s">
        <v>54</v>
      </c>
      <c r="C39" s="143"/>
      <c r="D39" s="21" t="s">
        <v>8</v>
      </c>
      <c r="E39" s="143" t="s">
        <v>9</v>
      </c>
      <c r="F39" s="143"/>
      <c r="G39" s="23" t="s">
        <v>10</v>
      </c>
      <c r="H39" s="4"/>
    </row>
    <row r="40" spans="1:8" ht="67.5" customHeight="1">
      <c r="A40" s="24" t="s">
        <v>11</v>
      </c>
      <c r="B40" s="140" t="s">
        <v>229</v>
      </c>
      <c r="C40" s="141"/>
      <c r="D40" s="24" t="s">
        <v>230</v>
      </c>
      <c r="E40" s="138" t="s">
        <v>231</v>
      </c>
      <c r="F40" s="139"/>
      <c r="G40" s="25" t="s">
        <v>345</v>
      </c>
      <c r="H40" s="4"/>
    </row>
    <row r="41" spans="1:8" ht="25.5" customHeight="1">
      <c r="A41" s="145"/>
      <c r="B41" s="145"/>
      <c r="C41" s="145"/>
      <c r="D41" s="145"/>
      <c r="E41" s="145"/>
      <c r="F41" s="145"/>
      <c r="G41" s="145"/>
      <c r="H41" s="4"/>
    </row>
    <row r="42" spans="1:8" ht="15.75" customHeight="1">
      <c r="A42" s="8"/>
      <c r="B42" s="8"/>
      <c r="C42" s="8"/>
      <c r="D42" s="8"/>
      <c r="E42" s="8"/>
      <c r="F42" s="8"/>
      <c r="G42" s="8"/>
      <c r="H42" s="4"/>
    </row>
    <row r="43" spans="1:8" ht="18.75">
      <c r="A43" s="142" t="s">
        <v>73</v>
      </c>
      <c r="B43" s="142"/>
      <c r="C43" s="142"/>
      <c r="D43" s="142"/>
      <c r="E43" s="142"/>
      <c r="F43" s="142"/>
      <c r="G43" s="142"/>
      <c r="H43" s="4"/>
    </row>
    <row r="44" spans="1:8" ht="16.5">
      <c r="A44" s="146" t="s">
        <v>130</v>
      </c>
      <c r="B44" s="146"/>
      <c r="C44" s="146"/>
      <c r="D44" s="146"/>
      <c r="E44" s="146"/>
      <c r="F44" s="146"/>
      <c r="G44" s="146"/>
      <c r="H44" s="4"/>
    </row>
    <row r="45" spans="1:8" ht="15.75">
      <c r="A45" s="10" t="s">
        <v>12</v>
      </c>
      <c r="B45" s="120" t="s">
        <v>49</v>
      </c>
      <c r="C45" s="120"/>
      <c r="D45" s="120"/>
      <c r="E45" s="120" t="s">
        <v>56</v>
      </c>
      <c r="F45" s="120"/>
      <c r="G45" s="120"/>
      <c r="H45" s="4"/>
    </row>
    <row r="46" spans="1:8" ht="15.75">
      <c r="A46" s="24" t="s">
        <v>244</v>
      </c>
      <c r="B46" s="140" t="s">
        <v>253</v>
      </c>
      <c r="C46" s="185"/>
      <c r="D46" s="141"/>
      <c r="E46" s="110" t="s">
        <v>272</v>
      </c>
      <c r="F46" s="129"/>
      <c r="G46" s="130"/>
      <c r="H46" s="4"/>
    </row>
    <row r="47" spans="1:8" ht="15.75">
      <c r="A47" s="24" t="s">
        <v>245</v>
      </c>
      <c r="B47" s="210">
        <v>1</v>
      </c>
      <c r="C47" s="185"/>
      <c r="D47" s="141"/>
      <c r="E47" s="110" t="s">
        <v>272</v>
      </c>
      <c r="F47" s="129"/>
      <c r="G47" s="130"/>
      <c r="H47" s="4"/>
    </row>
    <row r="48" spans="1:8" ht="15.75">
      <c r="A48" s="24" t="s">
        <v>246</v>
      </c>
      <c r="B48" s="140" t="s">
        <v>253</v>
      </c>
      <c r="C48" s="185"/>
      <c r="D48" s="141"/>
      <c r="E48" s="110" t="s">
        <v>272</v>
      </c>
      <c r="F48" s="129"/>
      <c r="G48" s="130"/>
      <c r="H48" s="4"/>
    </row>
    <row r="49" spans="1:8" ht="15.75">
      <c r="A49" s="24" t="s">
        <v>247</v>
      </c>
      <c r="B49" s="140" t="s">
        <v>253</v>
      </c>
      <c r="C49" s="185"/>
      <c r="D49" s="141"/>
      <c r="E49" s="110" t="s">
        <v>272</v>
      </c>
      <c r="F49" s="129"/>
      <c r="G49" s="130"/>
      <c r="H49" s="4"/>
    </row>
    <row r="50" spans="1:8" ht="15.75">
      <c r="A50" s="24" t="s">
        <v>248</v>
      </c>
      <c r="B50" s="140" t="s">
        <v>253</v>
      </c>
      <c r="C50" s="185"/>
      <c r="D50" s="141"/>
      <c r="E50" s="110" t="s">
        <v>272</v>
      </c>
      <c r="F50" s="129"/>
      <c r="G50" s="130"/>
      <c r="H50" s="4"/>
    </row>
    <row r="51" spans="1:8" ht="15.75">
      <c r="A51" s="24" t="s">
        <v>249</v>
      </c>
      <c r="B51" s="140" t="s">
        <v>253</v>
      </c>
      <c r="C51" s="185"/>
      <c r="D51" s="141"/>
      <c r="E51" s="110" t="s">
        <v>272</v>
      </c>
      <c r="F51" s="129"/>
      <c r="G51" s="130"/>
      <c r="H51" s="4"/>
    </row>
    <row r="52" spans="1:8" ht="15.75">
      <c r="A52" s="24" t="s">
        <v>52</v>
      </c>
      <c r="B52" s="140" t="s">
        <v>253</v>
      </c>
      <c r="C52" s="185"/>
      <c r="D52" s="141"/>
      <c r="E52" s="110" t="s">
        <v>272</v>
      </c>
      <c r="F52" s="129"/>
      <c r="G52" s="130"/>
      <c r="H52" s="4"/>
    </row>
    <row r="53" spans="1:8" ht="15.75">
      <c r="A53" s="24" t="s">
        <v>126</v>
      </c>
      <c r="B53" s="140" t="s">
        <v>253</v>
      </c>
      <c r="C53" s="185"/>
      <c r="D53" s="141"/>
      <c r="E53" s="110" t="s">
        <v>272</v>
      </c>
      <c r="F53" s="129"/>
      <c r="G53" s="130"/>
      <c r="H53" s="4"/>
    </row>
    <row r="54" spans="1:8" ht="15.75">
      <c r="A54" s="24" t="s">
        <v>127</v>
      </c>
      <c r="B54" s="140" t="s">
        <v>253</v>
      </c>
      <c r="C54" s="185"/>
      <c r="D54" s="141"/>
      <c r="E54" s="110" t="s">
        <v>272</v>
      </c>
      <c r="F54" s="129"/>
      <c r="G54" s="130"/>
      <c r="H54" s="4"/>
    </row>
    <row r="55" spans="1:8" ht="15.75">
      <c r="A55" s="24" t="s">
        <v>250</v>
      </c>
      <c r="B55" s="140" t="s">
        <v>253</v>
      </c>
      <c r="C55" s="185"/>
      <c r="D55" s="141"/>
      <c r="E55" s="110" t="s">
        <v>272</v>
      </c>
      <c r="F55" s="129"/>
      <c r="G55" s="130"/>
      <c r="H55" s="4"/>
    </row>
    <row r="56" spans="1:8" ht="15.75">
      <c r="A56" s="24" t="s">
        <v>251</v>
      </c>
      <c r="B56" s="199" t="s">
        <v>253</v>
      </c>
      <c r="C56" s="200"/>
      <c r="D56" s="201"/>
      <c r="E56" s="110" t="s">
        <v>272</v>
      </c>
      <c r="F56" s="129"/>
      <c r="G56" s="130"/>
      <c r="H56" s="4"/>
    </row>
    <row r="57" spans="1:8" ht="15.75">
      <c r="A57" s="24" t="s">
        <v>252</v>
      </c>
      <c r="B57" s="190" t="s">
        <v>133</v>
      </c>
      <c r="C57" s="129"/>
      <c r="D57" s="130"/>
      <c r="E57" s="190" t="s">
        <v>133</v>
      </c>
      <c r="F57" s="191"/>
      <c r="G57" s="192"/>
      <c r="H57" s="4"/>
    </row>
    <row r="58" spans="1:8" ht="45" customHeight="1">
      <c r="A58" s="118" t="s">
        <v>344</v>
      </c>
      <c r="B58" s="119"/>
      <c r="C58" s="119"/>
      <c r="D58" s="119"/>
      <c r="E58" s="119"/>
      <c r="F58" s="119"/>
      <c r="G58" s="119"/>
      <c r="H58" s="4"/>
    </row>
    <row r="59" spans="1:8" ht="16.5">
      <c r="A59" s="146" t="s">
        <v>74</v>
      </c>
      <c r="B59" s="146"/>
      <c r="C59" s="146"/>
      <c r="D59" s="146"/>
      <c r="E59" s="146"/>
      <c r="F59" s="146"/>
      <c r="G59" s="146"/>
      <c r="H59" s="4"/>
    </row>
    <row r="60" spans="1:8" ht="15.75">
      <c r="A60" s="10" t="s">
        <v>12</v>
      </c>
      <c r="B60" s="120" t="s">
        <v>13</v>
      </c>
      <c r="C60" s="120"/>
      <c r="D60" s="120"/>
      <c r="E60" s="116" t="s">
        <v>55</v>
      </c>
      <c r="F60" s="116"/>
      <c r="G60" s="116"/>
      <c r="H60" s="4"/>
    </row>
    <row r="61" spans="1:8" ht="15.75">
      <c r="A61" s="24" t="s">
        <v>244</v>
      </c>
      <c r="B61" s="190">
        <v>1</v>
      </c>
      <c r="C61" s="129"/>
      <c r="D61" s="130"/>
      <c r="E61" s="148" t="s">
        <v>273</v>
      </c>
      <c r="F61" s="122"/>
      <c r="G61" s="123"/>
      <c r="H61" s="4"/>
    </row>
    <row r="62" spans="1:8" ht="15.75">
      <c r="A62" s="24" t="s">
        <v>245</v>
      </c>
      <c r="B62" s="190">
        <v>0.82</v>
      </c>
      <c r="C62" s="129"/>
      <c r="D62" s="130"/>
      <c r="E62" s="148" t="s">
        <v>273</v>
      </c>
      <c r="F62" s="122"/>
      <c r="G62" s="123"/>
      <c r="H62" s="4"/>
    </row>
    <row r="63" spans="1:8" ht="15.75">
      <c r="A63" s="24" t="s">
        <v>246</v>
      </c>
      <c r="B63" s="190">
        <v>0.94</v>
      </c>
      <c r="C63" s="129"/>
      <c r="D63" s="130"/>
      <c r="E63" s="148" t="s">
        <v>273</v>
      </c>
      <c r="F63" s="122"/>
      <c r="G63" s="123"/>
      <c r="H63" s="4"/>
    </row>
    <row r="64" spans="1:8" ht="15.75">
      <c r="A64" s="24" t="s">
        <v>256</v>
      </c>
      <c r="B64" s="190">
        <v>0.76</v>
      </c>
      <c r="C64" s="129"/>
      <c r="D64" s="130"/>
      <c r="E64" s="148" t="s">
        <v>273</v>
      </c>
      <c r="F64" s="122"/>
      <c r="G64" s="123"/>
      <c r="H64" s="4"/>
    </row>
    <row r="65" spans="1:8" ht="15.75">
      <c r="A65" s="24" t="s">
        <v>248</v>
      </c>
      <c r="B65" s="190">
        <v>0.94</v>
      </c>
      <c r="C65" s="129"/>
      <c r="D65" s="130"/>
      <c r="E65" s="148" t="s">
        <v>273</v>
      </c>
      <c r="F65" s="122"/>
      <c r="G65" s="123"/>
      <c r="H65" s="4"/>
    </row>
    <row r="66" spans="1:8" ht="15.75">
      <c r="A66" s="24" t="s">
        <v>249</v>
      </c>
      <c r="B66" s="190">
        <v>0.94</v>
      </c>
      <c r="C66" s="129"/>
      <c r="D66" s="130"/>
      <c r="E66" s="148" t="s">
        <v>273</v>
      </c>
      <c r="F66" s="122"/>
      <c r="G66" s="123"/>
      <c r="H66" s="4"/>
    </row>
    <row r="67" spans="1:8" ht="15.75">
      <c r="A67" s="24" t="s">
        <v>52</v>
      </c>
      <c r="B67" s="190">
        <v>1</v>
      </c>
      <c r="C67" s="129"/>
      <c r="D67" s="130"/>
      <c r="E67" s="148" t="s">
        <v>273</v>
      </c>
      <c r="F67" s="122"/>
      <c r="G67" s="123"/>
      <c r="H67" s="4"/>
    </row>
    <row r="68" spans="1:8" ht="15.75">
      <c r="A68" s="24" t="s">
        <v>257</v>
      </c>
      <c r="B68" s="190">
        <v>1</v>
      </c>
      <c r="C68" s="129"/>
      <c r="D68" s="130"/>
      <c r="E68" s="148" t="s">
        <v>273</v>
      </c>
      <c r="F68" s="122"/>
      <c r="G68" s="123"/>
      <c r="H68" s="4"/>
    </row>
    <row r="69" spans="1:8" ht="15.75">
      <c r="A69" s="24" t="s">
        <v>127</v>
      </c>
      <c r="B69" s="190">
        <v>1</v>
      </c>
      <c r="C69" s="129"/>
      <c r="D69" s="130"/>
      <c r="E69" s="148" t="s">
        <v>273</v>
      </c>
      <c r="F69" s="122"/>
      <c r="G69" s="123"/>
      <c r="H69" s="4"/>
    </row>
    <row r="70" spans="1:8" ht="15.75">
      <c r="A70" s="24" t="s">
        <v>250</v>
      </c>
      <c r="B70" s="137">
        <v>1</v>
      </c>
      <c r="C70" s="103"/>
      <c r="D70" s="103"/>
      <c r="E70" s="148" t="s">
        <v>273</v>
      </c>
      <c r="F70" s="122"/>
      <c r="G70" s="123"/>
      <c r="H70" s="4"/>
    </row>
    <row r="71" spans="1:8" ht="15.75">
      <c r="A71" s="24" t="s">
        <v>251</v>
      </c>
      <c r="B71" s="190">
        <v>1</v>
      </c>
      <c r="C71" s="191"/>
      <c r="D71" s="192"/>
      <c r="E71" s="148" t="s">
        <v>273</v>
      </c>
      <c r="F71" s="122"/>
      <c r="G71" s="123"/>
      <c r="H71" s="4"/>
    </row>
    <row r="72" spans="1:8" ht="15.75">
      <c r="A72" s="24" t="s">
        <v>252</v>
      </c>
      <c r="B72" s="137" t="s">
        <v>133</v>
      </c>
      <c r="C72" s="103"/>
      <c r="D72" s="103"/>
      <c r="E72" s="137" t="s">
        <v>133</v>
      </c>
      <c r="F72" s="103"/>
      <c r="G72" s="103"/>
      <c r="H72" s="4"/>
    </row>
    <row r="73" spans="1:8" ht="271.5" customHeight="1">
      <c r="A73" s="118"/>
      <c r="B73" s="119"/>
      <c r="C73" s="119"/>
      <c r="D73" s="119"/>
      <c r="E73" s="119"/>
      <c r="F73" s="119"/>
      <c r="G73" s="119"/>
      <c r="H73" s="4"/>
    </row>
    <row r="74" spans="1:8" ht="16.5">
      <c r="A74" s="146" t="s">
        <v>75</v>
      </c>
      <c r="B74" s="146"/>
      <c r="C74" s="146"/>
      <c r="D74" s="146"/>
      <c r="E74" s="146"/>
      <c r="F74" s="146"/>
      <c r="G74" s="146"/>
      <c r="H74" s="4"/>
    </row>
    <row r="75" spans="1:8" ht="15.75">
      <c r="A75" s="12" t="s">
        <v>12</v>
      </c>
      <c r="B75" s="12" t="s">
        <v>14</v>
      </c>
      <c r="C75" s="116" t="s">
        <v>15</v>
      </c>
      <c r="D75" s="116"/>
      <c r="E75" s="116" t="s">
        <v>83</v>
      </c>
      <c r="F75" s="116"/>
      <c r="G75" s="12" t="s">
        <v>57</v>
      </c>
      <c r="H75" s="4"/>
    </row>
    <row r="76" spans="1:8" ht="30.75" customHeight="1">
      <c r="A76" s="29" t="s">
        <v>244</v>
      </c>
      <c r="B76" s="31">
        <v>5</v>
      </c>
      <c r="C76" s="121">
        <v>5</v>
      </c>
      <c r="D76" s="123"/>
      <c r="E76" s="121">
        <v>0</v>
      </c>
      <c r="F76" s="123"/>
      <c r="G76" s="35" t="s">
        <v>275</v>
      </c>
      <c r="H76" s="4"/>
    </row>
    <row r="77" spans="1:8" ht="32.25" customHeight="1">
      <c r="A77" s="29" t="s">
        <v>245</v>
      </c>
      <c r="B77" s="31">
        <v>6</v>
      </c>
      <c r="C77" s="121">
        <v>6</v>
      </c>
      <c r="D77" s="123"/>
      <c r="E77" s="121">
        <v>0</v>
      </c>
      <c r="F77" s="123"/>
      <c r="G77" s="35" t="s">
        <v>275</v>
      </c>
      <c r="H77" s="4"/>
    </row>
    <row r="78" spans="1:8" ht="33.75" customHeight="1">
      <c r="A78" s="29" t="s">
        <v>246</v>
      </c>
      <c r="B78" s="31">
        <v>4</v>
      </c>
      <c r="C78" s="121">
        <v>4</v>
      </c>
      <c r="D78" s="123"/>
      <c r="E78" s="121">
        <v>0</v>
      </c>
      <c r="F78" s="123"/>
      <c r="G78" s="35" t="s">
        <v>274</v>
      </c>
      <c r="H78" s="4"/>
    </row>
    <row r="79" spans="1:8" ht="33" customHeight="1">
      <c r="A79" s="29" t="s">
        <v>247</v>
      </c>
      <c r="B79" s="31">
        <v>9</v>
      </c>
      <c r="C79" s="121">
        <v>9</v>
      </c>
      <c r="D79" s="123"/>
      <c r="E79" s="121">
        <v>0</v>
      </c>
      <c r="F79" s="123"/>
      <c r="G79" s="35" t="s">
        <v>274</v>
      </c>
      <c r="H79" s="4"/>
    </row>
    <row r="80" spans="1:8" ht="28.5" customHeight="1">
      <c r="A80" s="29" t="s">
        <v>248</v>
      </c>
      <c r="B80" s="31">
        <v>7</v>
      </c>
      <c r="C80" s="121">
        <v>7</v>
      </c>
      <c r="D80" s="123"/>
      <c r="E80" s="121">
        <v>0</v>
      </c>
      <c r="F80" s="123"/>
      <c r="G80" s="35" t="s">
        <v>274</v>
      </c>
      <c r="H80" s="4"/>
    </row>
    <row r="81" spans="1:8" ht="30" customHeight="1">
      <c r="A81" s="29" t="s">
        <v>249</v>
      </c>
      <c r="B81" s="31">
        <v>10</v>
      </c>
      <c r="C81" s="121">
        <v>10</v>
      </c>
      <c r="D81" s="123"/>
      <c r="E81" s="121">
        <v>0</v>
      </c>
      <c r="F81" s="123"/>
      <c r="G81" s="35" t="s">
        <v>274</v>
      </c>
      <c r="H81" s="4"/>
    </row>
    <row r="82" spans="1:8" ht="35.25" customHeight="1">
      <c r="A82" s="29" t="s">
        <v>52</v>
      </c>
      <c r="B82" s="31">
        <v>4</v>
      </c>
      <c r="C82" s="121">
        <v>3</v>
      </c>
      <c r="D82" s="123"/>
      <c r="E82" s="121">
        <v>1</v>
      </c>
      <c r="F82" s="123"/>
      <c r="G82" s="35" t="s">
        <v>274</v>
      </c>
      <c r="H82" s="4"/>
    </row>
    <row r="83" spans="1:8" ht="29.25" customHeight="1">
      <c r="A83" s="29" t="s">
        <v>126</v>
      </c>
      <c r="B83" s="31">
        <v>6</v>
      </c>
      <c r="C83" s="121">
        <v>5</v>
      </c>
      <c r="D83" s="123"/>
      <c r="E83" s="121">
        <v>1</v>
      </c>
      <c r="F83" s="123"/>
      <c r="G83" s="35" t="s">
        <v>274</v>
      </c>
      <c r="H83" s="4"/>
    </row>
    <row r="84" spans="1:8" ht="29.25" customHeight="1">
      <c r="A84" s="29" t="s">
        <v>127</v>
      </c>
      <c r="B84" s="31">
        <v>6</v>
      </c>
      <c r="C84" s="121">
        <v>2</v>
      </c>
      <c r="D84" s="123"/>
      <c r="E84" s="119">
        <v>4</v>
      </c>
      <c r="F84" s="119"/>
      <c r="G84" s="35" t="s">
        <v>274</v>
      </c>
      <c r="H84" s="4"/>
    </row>
    <row r="85" spans="1:8" ht="30.75" customHeight="1">
      <c r="A85" s="29" t="s">
        <v>250</v>
      </c>
      <c r="B85" s="31">
        <v>6</v>
      </c>
      <c r="C85" s="121">
        <v>6</v>
      </c>
      <c r="D85" s="123"/>
      <c r="E85" s="121">
        <v>0</v>
      </c>
      <c r="F85" s="123"/>
      <c r="G85" s="35" t="s">
        <v>274</v>
      </c>
      <c r="H85" s="4"/>
    </row>
    <row r="86" spans="1:8" ht="30" customHeight="1">
      <c r="A86" s="29" t="s">
        <v>251</v>
      </c>
      <c r="B86" s="31">
        <v>8</v>
      </c>
      <c r="C86" s="121">
        <v>8</v>
      </c>
      <c r="D86" s="123"/>
      <c r="E86" s="121">
        <v>0</v>
      </c>
      <c r="F86" s="123"/>
      <c r="G86" s="35" t="s">
        <v>274</v>
      </c>
      <c r="H86" s="4"/>
    </row>
    <row r="87" spans="1:8" ht="26.25" customHeight="1">
      <c r="A87" s="29" t="s">
        <v>252</v>
      </c>
      <c r="B87" s="31">
        <v>7</v>
      </c>
      <c r="C87" s="121">
        <v>7</v>
      </c>
      <c r="D87" s="123"/>
      <c r="E87" s="119">
        <v>0</v>
      </c>
      <c r="F87" s="119"/>
      <c r="G87" s="35" t="s">
        <v>274</v>
      </c>
      <c r="H87" s="4"/>
    </row>
    <row r="88" spans="1:8" ht="15.75" hidden="1">
      <c r="A88" s="29" t="s">
        <v>52</v>
      </c>
      <c r="B88" s="29"/>
      <c r="C88" s="121"/>
      <c r="D88" s="123"/>
      <c r="E88" s="119"/>
      <c r="F88" s="119"/>
      <c r="G88" s="29"/>
      <c r="H88" s="4"/>
    </row>
    <row r="89" spans="1:8" ht="27.75" customHeight="1">
      <c r="A89" s="118"/>
      <c r="B89" s="119"/>
      <c r="C89" s="119"/>
      <c r="D89" s="119"/>
      <c r="E89" s="119"/>
      <c r="F89" s="119"/>
      <c r="G89" s="119"/>
      <c r="H89" s="4"/>
    </row>
    <row r="90" spans="1:8" ht="16.5">
      <c r="A90" s="217" t="s">
        <v>77</v>
      </c>
      <c r="B90" s="217"/>
      <c r="C90" s="217"/>
      <c r="D90" s="217"/>
      <c r="E90" s="217"/>
      <c r="F90" s="217"/>
      <c r="G90" s="217"/>
      <c r="H90" s="4"/>
    </row>
    <row r="91" spans="1:8" ht="15.75">
      <c r="A91" s="7" t="s">
        <v>17</v>
      </c>
      <c r="B91" s="7" t="s">
        <v>18</v>
      </c>
      <c r="C91" s="7" t="s">
        <v>19</v>
      </c>
      <c r="D91" s="7" t="s">
        <v>20</v>
      </c>
      <c r="E91" s="7" t="s">
        <v>21</v>
      </c>
      <c r="F91" s="7" t="s">
        <v>22</v>
      </c>
      <c r="G91" s="10" t="s">
        <v>23</v>
      </c>
    </row>
    <row r="92" spans="1:8" ht="133.5" customHeight="1">
      <c r="A92" s="57" t="s">
        <v>233</v>
      </c>
      <c r="B92" s="59" t="s">
        <v>232</v>
      </c>
      <c r="C92" s="74">
        <v>4500</v>
      </c>
      <c r="D92" s="74">
        <v>4407</v>
      </c>
      <c r="E92" s="73">
        <v>0.97899999999999998</v>
      </c>
      <c r="F92" s="59" t="s">
        <v>354</v>
      </c>
      <c r="G92" s="77" t="s">
        <v>418</v>
      </c>
    </row>
    <row r="93" spans="1:8" ht="258" customHeight="1">
      <c r="A93" s="60" t="s">
        <v>235</v>
      </c>
      <c r="B93" s="59" t="s">
        <v>234</v>
      </c>
      <c r="C93" s="68">
        <v>50000</v>
      </c>
      <c r="D93" s="76">
        <v>38699</v>
      </c>
      <c r="E93" s="67">
        <v>0.77</v>
      </c>
      <c r="F93" s="59" t="s">
        <v>473</v>
      </c>
      <c r="G93" s="77" t="s">
        <v>418</v>
      </c>
    </row>
    <row r="94" spans="1:8" ht="65.25" customHeight="1">
      <c r="A94" s="186" t="s">
        <v>239</v>
      </c>
      <c r="B94" s="186" t="s">
        <v>236</v>
      </c>
      <c r="C94" s="66" t="s">
        <v>420</v>
      </c>
      <c r="D94" s="214" t="s">
        <v>348</v>
      </c>
      <c r="E94" s="75" t="s">
        <v>349</v>
      </c>
      <c r="F94" s="75" t="s">
        <v>421</v>
      </c>
      <c r="G94" s="59" t="s">
        <v>496</v>
      </c>
    </row>
    <row r="95" spans="1:8" ht="76.5" customHeight="1">
      <c r="A95" s="195"/>
      <c r="B95" s="195"/>
      <c r="C95" s="66" t="s">
        <v>347</v>
      </c>
      <c r="D95" s="215"/>
      <c r="E95" s="186" t="s">
        <v>350</v>
      </c>
      <c r="F95" s="186" t="s">
        <v>422</v>
      </c>
      <c r="G95" s="59" t="s">
        <v>497</v>
      </c>
    </row>
    <row r="96" spans="1:8" ht="75" customHeight="1">
      <c r="A96" s="196"/>
      <c r="B96" s="196"/>
      <c r="C96" s="66" t="s">
        <v>346</v>
      </c>
      <c r="D96" s="216"/>
      <c r="E96" s="195" t="s">
        <v>351</v>
      </c>
      <c r="F96" s="195" t="s">
        <v>423</v>
      </c>
      <c r="G96" s="59" t="s">
        <v>497</v>
      </c>
    </row>
    <row r="97" spans="1:8" ht="166.5" customHeight="1">
      <c r="A97" s="77" t="s">
        <v>240</v>
      </c>
      <c r="B97" s="77" t="s">
        <v>237</v>
      </c>
      <c r="C97" s="91">
        <v>1080000</v>
      </c>
      <c r="D97" s="92">
        <v>1086870</v>
      </c>
      <c r="E97" s="93">
        <v>1.01</v>
      </c>
      <c r="F97" s="94" t="s">
        <v>494</v>
      </c>
      <c r="G97" s="95" t="s">
        <v>495</v>
      </c>
    </row>
    <row r="98" spans="1:8" ht="202.5" customHeight="1">
      <c r="A98" s="59" t="s">
        <v>241</v>
      </c>
      <c r="B98" s="59" t="s">
        <v>238</v>
      </c>
      <c r="C98" s="66">
        <v>3000</v>
      </c>
      <c r="D98" s="68" t="s">
        <v>353</v>
      </c>
      <c r="E98" s="67">
        <v>0.39</v>
      </c>
      <c r="F98" s="60" t="s">
        <v>352</v>
      </c>
      <c r="G98" s="60" t="s">
        <v>424</v>
      </c>
    </row>
    <row r="99" spans="1:8" ht="35.25" customHeight="1">
      <c r="A99" s="218"/>
      <c r="B99" s="219"/>
      <c r="C99" s="219"/>
      <c r="D99" s="219"/>
      <c r="E99" s="219"/>
      <c r="F99" s="219"/>
      <c r="G99" s="220"/>
    </row>
    <row r="100" spans="1:8" ht="180" hidden="1" customHeight="1">
      <c r="A100" s="221"/>
      <c r="B100" s="222"/>
      <c r="C100" s="222"/>
      <c r="D100" s="222"/>
      <c r="E100" s="222"/>
      <c r="F100" s="222"/>
      <c r="G100" s="223"/>
      <c r="H100" s="4"/>
    </row>
    <row r="101" spans="1:8" ht="16.5">
      <c r="A101" s="146" t="s">
        <v>78</v>
      </c>
      <c r="B101" s="146"/>
      <c r="C101" s="146"/>
      <c r="D101" s="146"/>
      <c r="E101" s="146"/>
      <c r="F101" s="146"/>
      <c r="G101" s="146"/>
      <c r="H101" s="4"/>
    </row>
    <row r="102" spans="1:8" ht="31.5">
      <c r="A102" s="12" t="s">
        <v>24</v>
      </c>
      <c r="B102" s="12" t="s">
        <v>25</v>
      </c>
      <c r="C102" s="13" t="s">
        <v>59</v>
      </c>
      <c r="D102" s="12" t="s">
        <v>26</v>
      </c>
      <c r="E102" s="12" t="s">
        <v>27</v>
      </c>
      <c r="F102" s="10" t="s">
        <v>28</v>
      </c>
      <c r="G102" s="12" t="s">
        <v>29</v>
      </c>
      <c r="H102" s="4"/>
    </row>
    <row r="103" spans="1:8" ht="119.25" customHeight="1">
      <c r="A103" s="36">
        <v>410036</v>
      </c>
      <c r="B103" s="37" t="s">
        <v>100</v>
      </c>
      <c r="C103" s="38">
        <v>44987</v>
      </c>
      <c r="D103" s="36">
        <v>144000000</v>
      </c>
      <c r="E103" s="39" t="s">
        <v>101</v>
      </c>
      <c r="F103" s="40" t="s">
        <v>276</v>
      </c>
      <c r="G103" s="65" t="s">
        <v>277</v>
      </c>
      <c r="H103" s="4"/>
    </row>
    <row r="104" spans="1:8" ht="130.5" customHeight="1">
      <c r="A104" s="36">
        <v>409942</v>
      </c>
      <c r="B104" s="37" t="s">
        <v>103</v>
      </c>
      <c r="C104" s="38">
        <v>44987</v>
      </c>
      <c r="D104" s="36">
        <v>133495500</v>
      </c>
      <c r="E104" s="39" t="s">
        <v>278</v>
      </c>
      <c r="F104" s="40" t="s">
        <v>279</v>
      </c>
      <c r="G104" s="65" t="s">
        <v>280</v>
      </c>
      <c r="H104" s="4"/>
    </row>
    <row r="105" spans="1:8" ht="109.5" customHeight="1">
      <c r="A105" s="36">
        <v>410289</v>
      </c>
      <c r="B105" s="37" t="s">
        <v>104</v>
      </c>
      <c r="C105" s="38">
        <v>44995</v>
      </c>
      <c r="D105" s="36">
        <v>26400000</v>
      </c>
      <c r="E105" s="39" t="s">
        <v>105</v>
      </c>
      <c r="F105" s="40" t="s">
        <v>276</v>
      </c>
      <c r="G105" s="65" t="s">
        <v>281</v>
      </c>
      <c r="H105" s="4"/>
    </row>
    <row r="106" spans="1:8" ht="105" customHeight="1">
      <c r="A106" s="36">
        <v>429795</v>
      </c>
      <c r="B106" s="41" t="s">
        <v>106</v>
      </c>
      <c r="C106" s="38">
        <v>44998</v>
      </c>
      <c r="D106" s="36">
        <v>26000000</v>
      </c>
      <c r="E106" s="37" t="s">
        <v>107</v>
      </c>
      <c r="F106" s="40" t="s">
        <v>276</v>
      </c>
      <c r="G106" s="65" t="s">
        <v>282</v>
      </c>
      <c r="H106" s="4"/>
    </row>
    <row r="107" spans="1:8" ht="96" customHeight="1">
      <c r="A107" s="36">
        <v>427890</v>
      </c>
      <c r="B107" s="37" t="s">
        <v>108</v>
      </c>
      <c r="C107" s="38">
        <v>45070</v>
      </c>
      <c r="D107" s="36">
        <v>153708000</v>
      </c>
      <c r="E107" s="37" t="s">
        <v>109</v>
      </c>
      <c r="F107" s="40" t="s">
        <v>283</v>
      </c>
      <c r="G107" s="65" t="s">
        <v>284</v>
      </c>
      <c r="H107" s="4"/>
    </row>
    <row r="108" spans="1:8" ht="121.5" customHeight="1">
      <c r="A108" s="36">
        <v>431521</v>
      </c>
      <c r="B108" s="37" t="s">
        <v>110</v>
      </c>
      <c r="C108" s="38">
        <v>45066</v>
      </c>
      <c r="D108" s="36">
        <v>132300000</v>
      </c>
      <c r="E108" s="39" t="s">
        <v>111</v>
      </c>
      <c r="F108" s="40" t="s">
        <v>279</v>
      </c>
      <c r="G108" s="65" t="s">
        <v>400</v>
      </c>
      <c r="H108" s="4"/>
    </row>
    <row r="109" spans="1:8" ht="141" customHeight="1">
      <c r="A109" s="36">
        <v>431677</v>
      </c>
      <c r="B109" s="37" t="s">
        <v>112</v>
      </c>
      <c r="C109" s="38">
        <v>45066</v>
      </c>
      <c r="D109" s="36">
        <v>120000000</v>
      </c>
      <c r="E109" s="39" t="s">
        <v>111</v>
      </c>
      <c r="F109" s="40" t="s">
        <v>279</v>
      </c>
      <c r="G109" s="65" t="s">
        <v>401</v>
      </c>
      <c r="H109" s="4"/>
    </row>
    <row r="110" spans="1:8" ht="123.75" customHeight="1">
      <c r="A110" s="36">
        <v>427892</v>
      </c>
      <c r="B110" s="37" t="s">
        <v>113</v>
      </c>
      <c r="C110" s="38">
        <v>45110</v>
      </c>
      <c r="D110" s="36">
        <v>178200000</v>
      </c>
      <c r="E110" s="39" t="s">
        <v>111</v>
      </c>
      <c r="F110" s="40" t="s">
        <v>102</v>
      </c>
      <c r="G110" s="65" t="s">
        <v>402</v>
      </c>
      <c r="H110" s="4"/>
    </row>
    <row r="111" spans="1:8" ht="102" customHeight="1">
      <c r="A111" s="36">
        <v>432998</v>
      </c>
      <c r="B111" s="37" t="s">
        <v>114</v>
      </c>
      <c r="C111" s="38">
        <v>45119</v>
      </c>
      <c r="D111" s="36">
        <v>103284000</v>
      </c>
      <c r="E111" s="37" t="s">
        <v>115</v>
      </c>
      <c r="F111" s="40" t="s">
        <v>102</v>
      </c>
      <c r="G111" s="65" t="s">
        <v>125</v>
      </c>
      <c r="H111" s="4"/>
    </row>
    <row r="112" spans="1:8" ht="74.25" customHeight="1">
      <c r="A112" s="36">
        <v>432554</v>
      </c>
      <c r="B112" s="37" t="s">
        <v>116</v>
      </c>
      <c r="C112" s="38">
        <v>45126</v>
      </c>
      <c r="D112" s="36">
        <v>196000000</v>
      </c>
      <c r="E112" s="37" t="s">
        <v>285</v>
      </c>
      <c r="F112" s="40" t="s">
        <v>283</v>
      </c>
      <c r="G112" s="65" t="s">
        <v>286</v>
      </c>
      <c r="H112" s="4"/>
    </row>
    <row r="113" spans="1:8" ht="114" customHeight="1">
      <c r="A113" s="36">
        <v>432650</v>
      </c>
      <c r="B113" s="37" t="s">
        <v>117</v>
      </c>
      <c r="C113" s="38">
        <v>45142</v>
      </c>
      <c r="D113" s="36">
        <v>2145625000</v>
      </c>
      <c r="E113" s="37" t="s">
        <v>118</v>
      </c>
      <c r="F113" s="40" t="s">
        <v>283</v>
      </c>
      <c r="G113" s="65" t="s">
        <v>287</v>
      </c>
      <c r="H113" s="4"/>
    </row>
    <row r="114" spans="1:8" ht="60" customHeight="1">
      <c r="A114" s="36">
        <v>432552</v>
      </c>
      <c r="B114" s="37" t="s">
        <v>119</v>
      </c>
      <c r="C114" s="38">
        <v>45142</v>
      </c>
      <c r="D114" s="36">
        <v>84500000</v>
      </c>
      <c r="E114" s="37" t="s">
        <v>120</v>
      </c>
      <c r="F114" s="40" t="s">
        <v>283</v>
      </c>
      <c r="G114" s="65" t="s">
        <v>288</v>
      </c>
      <c r="H114" s="4"/>
    </row>
    <row r="115" spans="1:8" ht="81.75" customHeight="1">
      <c r="A115" s="36">
        <v>433715</v>
      </c>
      <c r="B115" s="37" t="s">
        <v>121</v>
      </c>
      <c r="C115" s="38">
        <v>45139</v>
      </c>
      <c r="D115" s="36">
        <v>66000000</v>
      </c>
      <c r="E115" s="37" t="s">
        <v>122</v>
      </c>
      <c r="F115" s="40" t="s">
        <v>276</v>
      </c>
      <c r="G115" s="65" t="s">
        <v>289</v>
      </c>
      <c r="H115" s="4"/>
    </row>
    <row r="116" spans="1:8" ht="79.5" customHeight="1">
      <c r="A116" s="48">
        <v>433184</v>
      </c>
      <c r="B116" s="49" t="s">
        <v>124</v>
      </c>
      <c r="C116" s="50">
        <v>45173</v>
      </c>
      <c r="D116" s="48">
        <v>6750000</v>
      </c>
      <c r="E116" s="49" t="s">
        <v>123</v>
      </c>
      <c r="F116" s="51" t="s">
        <v>283</v>
      </c>
      <c r="G116" s="52" t="s">
        <v>290</v>
      </c>
      <c r="H116" s="4"/>
    </row>
    <row r="117" spans="1:8" ht="57.75" customHeight="1">
      <c r="A117" s="36">
        <v>435362</v>
      </c>
      <c r="B117" s="37" t="s">
        <v>291</v>
      </c>
      <c r="C117" s="38">
        <v>45237</v>
      </c>
      <c r="D117" s="36">
        <v>13500000</v>
      </c>
      <c r="E117" s="37" t="s">
        <v>292</v>
      </c>
      <c r="F117" s="40" t="s">
        <v>283</v>
      </c>
      <c r="G117" s="65" t="s">
        <v>293</v>
      </c>
      <c r="H117" s="4"/>
    </row>
    <row r="118" spans="1:8" s="9" customFormat="1" ht="114.75" customHeight="1">
      <c r="A118" s="36">
        <v>436401</v>
      </c>
      <c r="B118" s="37" t="s">
        <v>117</v>
      </c>
      <c r="C118" s="38">
        <v>45244</v>
      </c>
      <c r="D118" s="36">
        <v>1121000000</v>
      </c>
      <c r="E118" s="37" t="s">
        <v>398</v>
      </c>
      <c r="F118" s="40" t="s">
        <v>279</v>
      </c>
      <c r="G118" s="65" t="s">
        <v>399</v>
      </c>
      <c r="H118" s="8"/>
    </row>
    <row r="119" spans="1:8" s="9" customFormat="1" ht="54" customHeight="1">
      <c r="A119" s="36">
        <v>433636</v>
      </c>
      <c r="B119" s="37" t="s">
        <v>294</v>
      </c>
      <c r="C119" s="38">
        <v>45258</v>
      </c>
      <c r="D119" s="36">
        <v>140000000</v>
      </c>
      <c r="E119" s="37" t="s">
        <v>295</v>
      </c>
      <c r="F119" s="40" t="s">
        <v>279</v>
      </c>
      <c r="G119" s="65" t="s">
        <v>296</v>
      </c>
      <c r="H119" s="8"/>
    </row>
    <row r="120" spans="1:8" ht="45.75" customHeight="1">
      <c r="A120" s="36">
        <v>436988</v>
      </c>
      <c r="B120" s="37" t="s">
        <v>297</v>
      </c>
      <c r="C120" s="38">
        <v>45266</v>
      </c>
      <c r="D120" s="36">
        <v>24500000</v>
      </c>
      <c r="E120" s="37" t="s">
        <v>298</v>
      </c>
      <c r="F120" s="40" t="s">
        <v>279</v>
      </c>
      <c r="G120" s="65" t="s">
        <v>299</v>
      </c>
      <c r="H120" s="4"/>
    </row>
    <row r="121" spans="1:8" ht="15.75">
      <c r="A121" s="211"/>
      <c r="B121" s="212"/>
      <c r="C121" s="212"/>
      <c r="D121" s="212"/>
      <c r="E121" s="212"/>
      <c r="F121" s="212"/>
      <c r="G121" s="213"/>
      <c r="H121" s="4"/>
    </row>
    <row r="122" spans="1:8" ht="16.5">
      <c r="A122" s="146" t="s">
        <v>79</v>
      </c>
      <c r="B122" s="146"/>
      <c r="C122" s="146"/>
      <c r="D122" s="146"/>
      <c r="E122" s="146"/>
      <c r="F122" s="146"/>
      <c r="G122" s="146"/>
      <c r="H122" s="4"/>
    </row>
    <row r="123" spans="1:8" ht="15.75">
      <c r="A123" s="116" t="s">
        <v>76</v>
      </c>
      <c r="B123" s="116"/>
      <c r="C123" s="7" t="s">
        <v>17</v>
      </c>
      <c r="D123" s="7" t="s">
        <v>30</v>
      </c>
      <c r="E123" s="7" t="s">
        <v>31</v>
      </c>
      <c r="F123" s="7" t="s">
        <v>32</v>
      </c>
      <c r="G123" s="10" t="s">
        <v>33</v>
      </c>
      <c r="H123" s="4"/>
    </row>
    <row r="124" spans="1:8" ht="15.75">
      <c r="A124" s="193" t="s">
        <v>403</v>
      </c>
      <c r="B124" s="194"/>
      <c r="C124" s="70" t="s">
        <v>404</v>
      </c>
      <c r="D124" s="69">
        <f>(37612453981+595550000+295110000+30549019736+5345140000+1608000000)</f>
        <v>76005273717</v>
      </c>
      <c r="E124" s="69">
        <f>(35546054320+558437275+248478043+28666410782+4586467063+1154486636)</f>
        <v>70760334119</v>
      </c>
      <c r="F124" s="71">
        <f>(2066399661+37112725+46631957+1882608954+758672937+453513364)</f>
        <v>5244939598</v>
      </c>
      <c r="G124" s="72" t="s">
        <v>472</v>
      </c>
      <c r="H124" s="4"/>
    </row>
    <row r="125" spans="1:8" ht="15.75">
      <c r="A125" s="193" t="s">
        <v>405</v>
      </c>
      <c r="B125" s="194"/>
      <c r="C125" s="70" t="s">
        <v>415</v>
      </c>
      <c r="D125" s="69">
        <f>(9102451054+693043520+320076664+45000000+5186082674+586359652+534273285)</f>
        <v>16467286849</v>
      </c>
      <c r="E125" s="69">
        <f>(8578338140+453188982+285118579+25228486+4962460267+522418869+465174819)</f>
        <v>15291928142</v>
      </c>
      <c r="F125" s="71">
        <f>(524112914+239854538+34958085+19771514+223622407+63940783+69098466)</f>
        <v>1175358707</v>
      </c>
      <c r="G125" s="72" t="s">
        <v>472</v>
      </c>
      <c r="H125" s="4"/>
    </row>
    <row r="126" spans="1:8" ht="15.75">
      <c r="A126" s="193" t="s">
        <v>406</v>
      </c>
      <c r="B126" s="194"/>
      <c r="C126" s="70" t="s">
        <v>416</v>
      </c>
      <c r="D126" s="69">
        <f>(1730521840+9750000000+10000000)</f>
        <v>11490521840</v>
      </c>
      <c r="E126" s="69">
        <f>(1509627460+8272823000+6750000)</f>
        <v>9789200460</v>
      </c>
      <c r="F126" s="71">
        <f>(220894380+1477177000+3250000)</f>
        <v>1701321380</v>
      </c>
      <c r="G126" s="72" t="s">
        <v>472</v>
      </c>
      <c r="H126" s="4"/>
    </row>
    <row r="127" spans="1:8" ht="15.75">
      <c r="A127" s="193" t="s">
        <v>407</v>
      </c>
      <c r="B127" s="194"/>
      <c r="C127" s="70" t="s">
        <v>408</v>
      </c>
      <c r="D127" s="69">
        <f>(45388000000)</f>
        <v>45388000000</v>
      </c>
      <c r="E127" s="69">
        <f>(4328915415)</f>
        <v>4328915415</v>
      </c>
      <c r="F127" s="71">
        <f>(41059084585)</f>
        <v>41059084585</v>
      </c>
      <c r="G127" s="72" t="s">
        <v>472</v>
      </c>
      <c r="H127" s="4"/>
    </row>
    <row r="128" spans="1:8" ht="15.75">
      <c r="A128" s="193" t="s">
        <v>409</v>
      </c>
      <c r="B128" s="194"/>
      <c r="C128" s="70" t="s">
        <v>410</v>
      </c>
      <c r="D128" s="69">
        <f>(13500000+110000000+300000000)</f>
        <v>423500000</v>
      </c>
      <c r="E128" s="69">
        <f>(13500000+109000000)</f>
        <v>122500000</v>
      </c>
      <c r="F128" s="71">
        <f>(1000000+300000000)</f>
        <v>301000000</v>
      </c>
      <c r="G128" s="72" t="s">
        <v>472</v>
      </c>
      <c r="H128" s="4"/>
    </row>
    <row r="129" spans="1:8" ht="15.75">
      <c r="A129" s="193" t="s">
        <v>411</v>
      </c>
      <c r="B129" s="194"/>
      <c r="C129" s="70" t="s">
        <v>412</v>
      </c>
      <c r="D129" s="69">
        <f>(798233426+6020000000+452480640000+28500000000)</f>
        <v>487798873426</v>
      </c>
      <c r="E129" s="69">
        <f>(781653989+6012470000+451633153750+28500000000)</f>
        <v>486927277739</v>
      </c>
      <c r="F129" s="71">
        <f>(16579437+7530000+847486250)</f>
        <v>871595687</v>
      </c>
      <c r="G129" s="72" t="s">
        <v>472</v>
      </c>
      <c r="H129" s="4"/>
    </row>
    <row r="130" spans="1:8" ht="15.75">
      <c r="A130" s="193" t="s">
        <v>413</v>
      </c>
      <c r="B130" s="194"/>
      <c r="C130" s="70" t="s">
        <v>414</v>
      </c>
      <c r="D130" s="69">
        <f>(120726715+60000000)</f>
        <v>180726715</v>
      </c>
      <c r="E130" s="69">
        <f>(44061858+77535763)</f>
        <v>121597621</v>
      </c>
      <c r="F130" s="71">
        <f>(15938142+43190952)</f>
        <v>59129094</v>
      </c>
      <c r="G130" s="72" t="s">
        <v>472</v>
      </c>
      <c r="H130" s="4"/>
    </row>
    <row r="131" spans="1:8" ht="15.75">
      <c r="A131" s="224" t="s">
        <v>475</v>
      </c>
      <c r="B131" s="224"/>
      <c r="C131" s="224"/>
      <c r="D131" s="85">
        <f>SUM(D124:D130)</f>
        <v>637754182547</v>
      </c>
      <c r="E131" s="85">
        <f>SUM(E124:E130)</f>
        <v>587341753496</v>
      </c>
      <c r="F131" s="86">
        <f>SUM(F124:F130)</f>
        <v>50412429051</v>
      </c>
      <c r="G131" s="72"/>
      <c r="H131" s="4"/>
    </row>
    <row r="132" spans="1:8" s="9" customFormat="1" ht="21" customHeight="1">
      <c r="A132" s="193" t="s">
        <v>427</v>
      </c>
      <c r="B132" s="233"/>
      <c r="C132" s="233"/>
      <c r="D132" s="233"/>
      <c r="E132" s="233"/>
      <c r="F132" s="233"/>
      <c r="G132" s="233"/>
      <c r="H132" s="20"/>
    </row>
    <row r="133" spans="1:8" s="9" customFormat="1" ht="15.75" customHeight="1">
      <c r="A133" s="112"/>
      <c r="B133" s="112"/>
      <c r="C133" s="112"/>
      <c r="D133" s="112"/>
      <c r="E133" s="112"/>
      <c r="F133" s="112"/>
      <c r="G133" s="112"/>
      <c r="H133" s="20"/>
    </row>
    <row r="134" spans="1:8" ht="21" customHeight="1">
      <c r="A134" s="238" t="s">
        <v>84</v>
      </c>
      <c r="B134" s="239"/>
      <c r="C134" s="239"/>
      <c r="D134" s="239"/>
      <c r="E134" s="239"/>
      <c r="F134" s="239"/>
      <c r="G134" s="240"/>
      <c r="H134" s="4"/>
    </row>
    <row r="135" spans="1:8" ht="18" customHeight="1">
      <c r="A135" s="146" t="s">
        <v>85</v>
      </c>
      <c r="B135" s="146"/>
      <c r="C135" s="146"/>
      <c r="D135" s="146"/>
      <c r="E135" s="146"/>
      <c r="F135" s="146"/>
      <c r="G135" s="146"/>
      <c r="H135" s="4"/>
    </row>
    <row r="136" spans="1:8" ht="15.75">
      <c r="A136" s="10" t="s">
        <v>16</v>
      </c>
      <c r="B136" s="10" t="s">
        <v>35</v>
      </c>
      <c r="C136" s="120" t="s">
        <v>17</v>
      </c>
      <c r="D136" s="120"/>
      <c r="E136" s="116" t="s">
        <v>36</v>
      </c>
      <c r="F136" s="116"/>
      <c r="G136" s="10" t="s">
        <v>37</v>
      </c>
      <c r="H136" s="4"/>
    </row>
    <row r="137" spans="1:8" ht="31.5">
      <c r="A137" s="24">
        <v>1</v>
      </c>
      <c r="B137" s="42" t="s">
        <v>158</v>
      </c>
      <c r="C137" s="108" t="s">
        <v>159</v>
      </c>
      <c r="D137" s="114"/>
      <c r="E137" s="114" t="s">
        <v>160</v>
      </c>
      <c r="F137" s="114"/>
      <c r="G137" s="43" t="s">
        <v>161</v>
      </c>
      <c r="H137" s="4"/>
    </row>
    <row r="138" spans="1:8" ht="31.5">
      <c r="A138" s="24">
        <v>2</v>
      </c>
      <c r="B138" s="42" t="s">
        <v>162</v>
      </c>
      <c r="C138" s="114" t="s">
        <v>163</v>
      </c>
      <c r="D138" s="114"/>
      <c r="E138" s="114" t="s">
        <v>160</v>
      </c>
      <c r="F138" s="114"/>
      <c r="G138" s="42" t="s">
        <v>164</v>
      </c>
      <c r="H138" s="4"/>
    </row>
    <row r="139" spans="1:8" ht="18" customHeight="1">
      <c r="A139" s="32">
        <v>3</v>
      </c>
      <c r="B139" s="33" t="s">
        <v>165</v>
      </c>
      <c r="C139" s="114" t="s">
        <v>166</v>
      </c>
      <c r="D139" s="114"/>
      <c r="E139" s="114" t="s">
        <v>160</v>
      </c>
      <c r="F139" s="114"/>
      <c r="G139" s="43" t="s">
        <v>167</v>
      </c>
      <c r="H139" s="4"/>
    </row>
    <row r="140" spans="1:8" ht="31.5">
      <c r="A140" s="32">
        <v>4</v>
      </c>
      <c r="B140" s="42" t="s">
        <v>168</v>
      </c>
      <c r="C140" s="96" t="s">
        <v>168</v>
      </c>
      <c r="D140" s="98"/>
      <c r="E140" s="114" t="s">
        <v>169</v>
      </c>
      <c r="F140" s="114"/>
      <c r="G140" s="44" t="s">
        <v>170</v>
      </c>
      <c r="H140" s="4"/>
    </row>
    <row r="141" spans="1:8" ht="20.25" customHeight="1">
      <c r="A141" s="32">
        <v>5</v>
      </c>
      <c r="B141" s="33" t="s">
        <v>171</v>
      </c>
      <c r="C141" s="147" t="s">
        <v>172</v>
      </c>
      <c r="D141" s="98"/>
      <c r="E141" s="114" t="s">
        <v>169</v>
      </c>
      <c r="F141" s="114"/>
      <c r="G141" s="43" t="s">
        <v>161</v>
      </c>
      <c r="H141" s="4"/>
    </row>
    <row r="142" spans="1:8" ht="47.25" customHeight="1">
      <c r="A142" s="32">
        <v>6</v>
      </c>
      <c r="B142" s="42" t="s">
        <v>173</v>
      </c>
      <c r="C142" s="96" t="s">
        <v>174</v>
      </c>
      <c r="D142" s="98"/>
      <c r="E142" s="114" t="s">
        <v>169</v>
      </c>
      <c r="F142" s="114"/>
      <c r="G142" s="43" t="s">
        <v>175</v>
      </c>
      <c r="H142" s="4"/>
    </row>
    <row r="143" spans="1:8" ht="15.75">
      <c r="A143" s="225">
        <v>7</v>
      </c>
      <c r="B143" s="228" t="s">
        <v>176</v>
      </c>
      <c r="C143" s="131" t="s">
        <v>177</v>
      </c>
      <c r="D143" s="132"/>
      <c r="E143" s="131" t="s">
        <v>178</v>
      </c>
      <c r="F143" s="132"/>
      <c r="G143" s="43" t="s">
        <v>179</v>
      </c>
      <c r="H143" s="4"/>
    </row>
    <row r="144" spans="1:8" ht="15.75">
      <c r="A144" s="226"/>
      <c r="B144" s="229"/>
      <c r="C144" s="133"/>
      <c r="D144" s="134"/>
      <c r="E144" s="133"/>
      <c r="F144" s="134"/>
      <c r="G144" s="43" t="s">
        <v>180</v>
      </c>
      <c r="H144" s="4"/>
    </row>
    <row r="145" spans="1:8" ht="37.5" customHeight="1">
      <c r="A145" s="227"/>
      <c r="B145" s="230"/>
      <c r="C145" s="135"/>
      <c r="D145" s="136"/>
      <c r="E145" s="135"/>
      <c r="F145" s="136"/>
      <c r="G145" s="44" t="s">
        <v>210</v>
      </c>
      <c r="H145" s="4"/>
    </row>
    <row r="146" spans="1:8" ht="23.25" customHeight="1">
      <c r="A146" s="118"/>
      <c r="B146" s="119"/>
      <c r="C146" s="119"/>
      <c r="D146" s="119"/>
      <c r="E146" s="119"/>
      <c r="F146" s="119"/>
      <c r="G146" s="119"/>
      <c r="H146" s="4"/>
    </row>
    <row r="147" spans="1:8" ht="16.5">
      <c r="A147" s="243" t="s">
        <v>86</v>
      </c>
      <c r="B147" s="244"/>
      <c r="C147" s="244"/>
      <c r="D147" s="244"/>
      <c r="E147" s="244"/>
      <c r="F147" s="244"/>
      <c r="G147" s="245"/>
      <c r="H147" s="4"/>
    </row>
    <row r="148" spans="1:8" ht="34.5" customHeight="1">
      <c r="A148" s="205" t="s">
        <v>62</v>
      </c>
      <c r="B148" s="206"/>
      <c r="C148" s="205" t="s">
        <v>17</v>
      </c>
      <c r="D148" s="206"/>
      <c r="E148" s="14" t="s">
        <v>58</v>
      </c>
      <c r="F148" s="205" t="s">
        <v>63</v>
      </c>
      <c r="G148" s="206"/>
      <c r="H148" s="4"/>
    </row>
    <row r="149" spans="1:8" ht="15.75">
      <c r="A149" s="241" t="s">
        <v>182</v>
      </c>
      <c r="B149" s="242"/>
      <c r="C149" s="236" t="s">
        <v>183</v>
      </c>
      <c r="D149" s="237"/>
      <c r="E149" s="45" t="s">
        <v>187</v>
      </c>
      <c r="F149" s="234" t="s">
        <v>181</v>
      </c>
      <c r="G149" s="235"/>
      <c r="H149" s="4"/>
    </row>
    <row r="150" spans="1:8" ht="31.5" customHeight="1">
      <c r="A150" s="173" t="s">
        <v>184</v>
      </c>
      <c r="B150" s="174"/>
      <c r="C150" s="236" t="s">
        <v>186</v>
      </c>
      <c r="D150" s="237"/>
      <c r="E150" s="45" t="s">
        <v>188</v>
      </c>
      <c r="F150" s="234" t="s">
        <v>185</v>
      </c>
      <c r="G150" s="235"/>
      <c r="H150" s="4"/>
    </row>
    <row r="151" spans="1:8" ht="21" customHeight="1">
      <c r="A151" s="231"/>
      <c r="B151" s="232"/>
      <c r="C151" s="231"/>
      <c r="D151" s="232"/>
      <c r="E151" s="46"/>
      <c r="F151" s="231"/>
      <c r="G151" s="232"/>
      <c r="H151" s="4"/>
    </row>
    <row r="152" spans="1:8" ht="24.75" customHeight="1">
      <c r="A152" s="118" t="s">
        <v>474</v>
      </c>
      <c r="B152" s="119"/>
      <c r="C152" s="119"/>
      <c r="D152" s="119"/>
      <c r="E152" s="119"/>
      <c r="F152" s="119"/>
      <c r="G152" s="119"/>
      <c r="H152" s="4"/>
    </row>
    <row r="153" spans="1:8" ht="18.75" customHeight="1">
      <c r="A153" s="197"/>
      <c r="B153" s="112"/>
      <c r="C153" s="112"/>
      <c r="D153" s="112"/>
      <c r="E153" s="112"/>
      <c r="F153" s="112"/>
      <c r="G153" s="198"/>
      <c r="H153" s="4"/>
    </row>
    <row r="154" spans="1:8" ht="16.5">
      <c r="A154" s="146" t="s">
        <v>98</v>
      </c>
      <c r="B154" s="146"/>
      <c r="C154" s="146"/>
      <c r="D154" s="146"/>
      <c r="E154" s="146"/>
      <c r="F154" s="146"/>
      <c r="G154" s="146"/>
      <c r="H154" s="4"/>
    </row>
    <row r="155" spans="1:8" ht="75" customHeight="1">
      <c r="A155" s="10" t="s">
        <v>69</v>
      </c>
      <c r="B155" s="10" t="s">
        <v>82</v>
      </c>
      <c r="C155" s="10" t="s">
        <v>81</v>
      </c>
      <c r="D155" s="120" t="s">
        <v>68</v>
      </c>
      <c r="E155" s="120"/>
      <c r="F155" s="120"/>
      <c r="G155" s="7" t="s">
        <v>34</v>
      </c>
      <c r="H155" s="4"/>
    </row>
    <row r="156" spans="1:8" ht="43.5" customHeight="1">
      <c r="A156" s="47">
        <v>0</v>
      </c>
      <c r="B156" s="34">
        <v>0</v>
      </c>
      <c r="C156" s="34">
        <v>0</v>
      </c>
      <c r="D156" s="103" t="s">
        <v>134</v>
      </c>
      <c r="E156" s="103"/>
      <c r="F156" s="103"/>
      <c r="G156" s="34" t="s">
        <v>135</v>
      </c>
      <c r="H156" s="4"/>
    </row>
    <row r="157" spans="1:8" ht="21" customHeight="1">
      <c r="A157" s="15"/>
      <c r="B157" s="16"/>
      <c r="C157" s="16"/>
      <c r="D157" s="16"/>
      <c r="E157" s="16"/>
      <c r="F157" s="16"/>
      <c r="G157" s="17"/>
      <c r="H157" s="8"/>
    </row>
    <row r="158" spans="1:8" ht="19.5" customHeight="1">
      <c r="A158" s="142" t="s">
        <v>87</v>
      </c>
      <c r="B158" s="142"/>
      <c r="C158" s="142"/>
      <c r="D158" s="142"/>
      <c r="E158" s="142"/>
      <c r="F158" s="142"/>
      <c r="G158" s="142"/>
      <c r="H158" s="8"/>
    </row>
    <row r="159" spans="1:8" s="19" customFormat="1" ht="16.5">
      <c r="A159" s="180" t="s">
        <v>88</v>
      </c>
      <c r="B159" s="181"/>
      <c r="C159" s="181"/>
      <c r="D159" s="181"/>
      <c r="E159" s="181"/>
      <c r="F159" s="181"/>
      <c r="G159" s="182"/>
      <c r="H159" s="18"/>
    </row>
    <row r="160" spans="1:8" s="19" customFormat="1" ht="31.5" customHeight="1">
      <c r="A160" s="205" t="s">
        <v>70</v>
      </c>
      <c r="B160" s="206"/>
      <c r="C160" s="207" t="s">
        <v>71</v>
      </c>
      <c r="D160" s="208"/>
      <c r="E160" s="205" t="s">
        <v>63</v>
      </c>
      <c r="F160" s="209"/>
      <c r="G160" s="206"/>
      <c r="H160" s="18"/>
    </row>
    <row r="161" spans="1:8" s="19" customFormat="1" ht="51" customHeight="1">
      <c r="A161" s="203">
        <v>1</v>
      </c>
      <c r="B161" s="204"/>
      <c r="C161" s="173" t="s">
        <v>224</v>
      </c>
      <c r="D161" s="174"/>
      <c r="E161" s="176" t="s">
        <v>128</v>
      </c>
      <c r="F161" s="177"/>
      <c r="G161" s="178"/>
      <c r="H161" s="18"/>
    </row>
    <row r="162" spans="1:8" s="19" customFormat="1" ht="42.75" customHeight="1">
      <c r="A162" s="203">
        <v>2</v>
      </c>
      <c r="B162" s="204"/>
      <c r="C162" s="173" t="s">
        <v>223</v>
      </c>
      <c r="D162" s="174"/>
      <c r="E162" s="176" t="s">
        <v>128</v>
      </c>
      <c r="F162" s="177"/>
      <c r="G162" s="178"/>
      <c r="H162" s="18"/>
    </row>
    <row r="163" spans="1:8" s="19" customFormat="1" ht="42.75" customHeight="1">
      <c r="A163" s="203">
        <v>3</v>
      </c>
      <c r="B163" s="204"/>
      <c r="C163" s="173" t="s">
        <v>222</v>
      </c>
      <c r="D163" s="174"/>
      <c r="E163" s="176" t="s">
        <v>128</v>
      </c>
      <c r="F163" s="177"/>
      <c r="G163" s="178"/>
      <c r="H163" s="18"/>
    </row>
    <row r="164" spans="1:8" s="19" customFormat="1" ht="42.75" customHeight="1">
      <c r="A164" s="203">
        <v>4</v>
      </c>
      <c r="B164" s="204"/>
      <c r="C164" s="173" t="s">
        <v>225</v>
      </c>
      <c r="D164" s="174"/>
      <c r="E164" s="176" t="s">
        <v>128</v>
      </c>
      <c r="F164" s="177"/>
      <c r="G164" s="178"/>
      <c r="H164" s="18"/>
    </row>
    <row r="165" spans="1:8" s="19" customFormat="1" ht="42.75" customHeight="1">
      <c r="A165" s="203">
        <v>5</v>
      </c>
      <c r="B165" s="204"/>
      <c r="C165" s="173" t="s">
        <v>226</v>
      </c>
      <c r="D165" s="174"/>
      <c r="E165" s="176" t="s">
        <v>128</v>
      </c>
      <c r="F165" s="177"/>
      <c r="G165" s="178"/>
      <c r="H165" s="18"/>
    </row>
    <row r="166" spans="1:8" s="19" customFormat="1" ht="53.25" customHeight="1">
      <c r="A166" s="203">
        <v>6</v>
      </c>
      <c r="B166" s="204"/>
      <c r="C166" s="173" t="s">
        <v>228</v>
      </c>
      <c r="D166" s="174"/>
      <c r="E166" s="176" t="s">
        <v>128</v>
      </c>
      <c r="F166" s="177"/>
      <c r="G166" s="178"/>
      <c r="H166" s="18"/>
    </row>
    <row r="167" spans="1:8" s="19" customFormat="1" ht="53.25" customHeight="1">
      <c r="A167" s="203">
        <v>7</v>
      </c>
      <c r="B167" s="204"/>
      <c r="C167" s="173" t="s">
        <v>227</v>
      </c>
      <c r="D167" s="174"/>
      <c r="E167" s="176" t="s">
        <v>128</v>
      </c>
      <c r="F167" s="177"/>
      <c r="G167" s="178"/>
      <c r="H167" s="18"/>
    </row>
    <row r="168" spans="1:8" ht="23.25" customHeight="1">
      <c r="A168" s="118"/>
      <c r="B168" s="119"/>
      <c r="C168" s="119"/>
      <c r="D168" s="119"/>
      <c r="E168" s="119"/>
      <c r="F168" s="119"/>
      <c r="G168" s="119"/>
      <c r="H168" s="4"/>
    </row>
    <row r="169" spans="1:8" ht="16.5">
      <c r="A169" s="146" t="s">
        <v>89</v>
      </c>
      <c r="B169" s="146"/>
      <c r="C169" s="146"/>
      <c r="D169" s="146"/>
      <c r="E169" s="146"/>
      <c r="F169" s="146"/>
      <c r="G169" s="146"/>
      <c r="H169" s="4"/>
    </row>
    <row r="170" spans="1:8" ht="31.5">
      <c r="A170" s="10" t="s">
        <v>95</v>
      </c>
      <c r="B170" s="10" t="s">
        <v>64</v>
      </c>
      <c r="C170" s="120" t="s">
        <v>67</v>
      </c>
      <c r="D170" s="120"/>
      <c r="E170" s="10" t="s">
        <v>65</v>
      </c>
      <c r="F170" s="120" t="s">
        <v>66</v>
      </c>
      <c r="G170" s="120"/>
      <c r="H170" s="4"/>
    </row>
    <row r="171" spans="1:8" ht="108.75" customHeight="1">
      <c r="A171" s="186" t="s">
        <v>340</v>
      </c>
      <c r="B171" s="24">
        <v>1</v>
      </c>
      <c r="C171" s="183" t="s">
        <v>332</v>
      </c>
      <c r="D171" s="184"/>
      <c r="E171" s="57" t="s">
        <v>336</v>
      </c>
      <c r="F171" s="140" t="s">
        <v>339</v>
      </c>
      <c r="G171" s="141"/>
      <c r="H171" s="4"/>
    </row>
    <row r="172" spans="1:8" ht="82.5" customHeight="1">
      <c r="A172" s="187"/>
      <c r="B172" s="24">
        <v>2</v>
      </c>
      <c r="C172" s="183" t="s">
        <v>333</v>
      </c>
      <c r="D172" s="184"/>
      <c r="E172" s="57" t="s">
        <v>337</v>
      </c>
      <c r="F172" s="140" t="s">
        <v>339</v>
      </c>
      <c r="G172" s="141"/>
      <c r="H172" s="4"/>
    </row>
    <row r="173" spans="1:8" ht="98.25" customHeight="1">
      <c r="A173" s="188"/>
      <c r="B173" s="24">
        <v>3</v>
      </c>
      <c r="C173" s="189" t="s">
        <v>334</v>
      </c>
      <c r="D173" s="189"/>
      <c r="E173" s="57" t="s">
        <v>335</v>
      </c>
      <c r="F173" s="140" t="s">
        <v>339</v>
      </c>
      <c r="G173" s="141"/>
      <c r="H173" s="4"/>
    </row>
    <row r="174" spans="1:8" ht="33.75" customHeight="1">
      <c r="A174" s="140" t="s">
        <v>338</v>
      </c>
      <c r="B174" s="185"/>
      <c r="C174" s="185"/>
      <c r="D174" s="185"/>
      <c r="E174" s="185"/>
      <c r="F174" s="185"/>
      <c r="G174" s="141"/>
      <c r="H174" s="4"/>
    </row>
    <row r="175" spans="1:8" ht="249" customHeight="1">
      <c r="A175" s="145"/>
      <c r="B175" s="145"/>
      <c r="C175" s="145"/>
      <c r="D175" s="145"/>
      <c r="E175" s="145"/>
      <c r="F175" s="145"/>
      <c r="G175" s="145"/>
      <c r="H175" s="4"/>
    </row>
    <row r="176" spans="1:8" ht="18.75">
      <c r="A176" s="142" t="s">
        <v>90</v>
      </c>
      <c r="B176" s="142"/>
      <c r="C176" s="142"/>
      <c r="D176" s="142"/>
      <c r="E176" s="142"/>
      <c r="F176" s="142"/>
      <c r="G176" s="142"/>
      <c r="H176" s="4"/>
    </row>
    <row r="177" spans="1:8" ht="16.5">
      <c r="A177" s="146" t="s">
        <v>91</v>
      </c>
      <c r="B177" s="146"/>
      <c r="C177" s="146"/>
      <c r="D177" s="146"/>
      <c r="E177" s="146"/>
      <c r="F177" s="146"/>
      <c r="G177" s="146"/>
      <c r="H177" s="4"/>
    </row>
    <row r="178" spans="1:8" ht="15.75">
      <c r="A178" s="10" t="s">
        <v>38</v>
      </c>
      <c r="B178" s="10" t="s">
        <v>39</v>
      </c>
      <c r="C178" s="120" t="s">
        <v>17</v>
      </c>
      <c r="D178" s="120"/>
      <c r="E178" s="10" t="s">
        <v>40</v>
      </c>
      <c r="F178" s="120" t="s">
        <v>60</v>
      </c>
      <c r="G178" s="120"/>
      <c r="H178" s="4"/>
    </row>
    <row r="179" spans="1:8" ht="15.75">
      <c r="A179" s="53">
        <v>14686</v>
      </c>
      <c r="B179" s="54">
        <v>44935</v>
      </c>
      <c r="C179" s="114" t="s">
        <v>191</v>
      </c>
      <c r="D179" s="114"/>
      <c r="E179" s="24" t="s">
        <v>193</v>
      </c>
      <c r="F179" s="102" t="s">
        <v>192</v>
      </c>
      <c r="G179" s="102"/>
      <c r="H179" s="4"/>
    </row>
    <row r="180" spans="1:8" ht="15.75">
      <c r="A180" s="53">
        <v>14765</v>
      </c>
      <c r="B180" s="54">
        <v>44951</v>
      </c>
      <c r="C180" s="114" t="s">
        <v>191</v>
      </c>
      <c r="D180" s="114"/>
      <c r="E180" s="24" t="s">
        <v>193</v>
      </c>
      <c r="F180" s="102" t="s">
        <v>192</v>
      </c>
      <c r="G180" s="102"/>
      <c r="H180" s="4"/>
    </row>
    <row r="181" spans="1:8" ht="15.75">
      <c r="A181" s="53">
        <v>14820</v>
      </c>
      <c r="B181" s="54">
        <v>44972</v>
      </c>
      <c r="C181" s="114" t="s">
        <v>191</v>
      </c>
      <c r="D181" s="114"/>
      <c r="E181" s="24" t="s">
        <v>193</v>
      </c>
      <c r="F181" s="102" t="s">
        <v>192</v>
      </c>
      <c r="G181" s="102"/>
      <c r="H181" s="4"/>
    </row>
    <row r="182" spans="1:8" ht="15.75">
      <c r="A182" s="53">
        <v>15135</v>
      </c>
      <c r="B182" s="54">
        <v>45042</v>
      </c>
      <c r="C182" s="114" t="s">
        <v>191</v>
      </c>
      <c r="D182" s="114"/>
      <c r="E182" s="24" t="s">
        <v>343</v>
      </c>
      <c r="F182" s="102" t="s">
        <v>192</v>
      </c>
      <c r="G182" s="102"/>
      <c r="H182" s="4"/>
    </row>
    <row r="183" spans="1:8" ht="15.75">
      <c r="A183" s="53">
        <v>15441</v>
      </c>
      <c r="B183" s="54">
        <v>45110</v>
      </c>
      <c r="C183" s="114" t="s">
        <v>189</v>
      </c>
      <c r="D183" s="114"/>
      <c r="E183" s="24" t="s">
        <v>190</v>
      </c>
      <c r="F183" s="102" t="s">
        <v>192</v>
      </c>
      <c r="G183" s="103"/>
      <c r="H183" s="202"/>
    </row>
    <row r="184" spans="1:8" ht="15.75">
      <c r="A184" s="82">
        <v>15458</v>
      </c>
      <c r="B184" s="83">
        <v>45112</v>
      </c>
      <c r="C184" s="175" t="s">
        <v>191</v>
      </c>
      <c r="D184" s="175"/>
      <c r="E184" s="84" t="s">
        <v>194</v>
      </c>
      <c r="F184" s="179" t="s">
        <v>192</v>
      </c>
      <c r="G184" s="179"/>
      <c r="H184" s="202"/>
    </row>
    <row r="185" spans="1:8" ht="15.75">
      <c r="A185" s="53">
        <v>15542</v>
      </c>
      <c r="B185" s="54">
        <v>45128</v>
      </c>
      <c r="C185" s="114" t="s">
        <v>191</v>
      </c>
      <c r="D185" s="114"/>
      <c r="E185" s="24" t="s">
        <v>193</v>
      </c>
      <c r="F185" s="102" t="s">
        <v>192</v>
      </c>
      <c r="G185" s="102"/>
      <c r="H185" s="202"/>
    </row>
    <row r="186" spans="1:8" ht="15.75" customHeight="1">
      <c r="A186" s="55">
        <v>15608</v>
      </c>
      <c r="B186" s="56">
        <v>45139</v>
      </c>
      <c r="C186" s="114" t="s">
        <v>189</v>
      </c>
      <c r="D186" s="114"/>
      <c r="E186" s="24" t="s">
        <v>193</v>
      </c>
      <c r="F186" s="102" t="s">
        <v>192</v>
      </c>
      <c r="G186" s="102"/>
      <c r="H186" s="202"/>
    </row>
    <row r="187" spans="1:8" ht="15.75">
      <c r="A187" s="53">
        <v>15756</v>
      </c>
      <c r="B187" s="54">
        <v>45167</v>
      </c>
      <c r="C187" s="114" t="s">
        <v>191</v>
      </c>
      <c r="D187" s="114"/>
      <c r="E187" s="24" t="s">
        <v>190</v>
      </c>
      <c r="F187" s="102" t="s">
        <v>192</v>
      </c>
      <c r="G187" s="102"/>
      <c r="H187" s="202"/>
    </row>
    <row r="188" spans="1:8" ht="15.75">
      <c r="A188" s="53">
        <v>15848</v>
      </c>
      <c r="B188" s="54">
        <v>45182</v>
      </c>
      <c r="C188" s="114" t="s">
        <v>191</v>
      </c>
      <c r="D188" s="114"/>
      <c r="E188" s="24" t="s">
        <v>343</v>
      </c>
      <c r="F188" s="102" t="s">
        <v>192</v>
      </c>
      <c r="G188" s="102"/>
      <c r="H188" s="202"/>
    </row>
    <row r="189" spans="1:8" ht="15.75">
      <c r="A189" s="55">
        <v>15987</v>
      </c>
      <c r="B189" s="56">
        <v>45208</v>
      </c>
      <c r="C189" s="114" t="s">
        <v>189</v>
      </c>
      <c r="D189" s="114"/>
      <c r="E189" s="24" t="s">
        <v>341</v>
      </c>
      <c r="F189" s="102" t="s">
        <v>192</v>
      </c>
      <c r="G189" s="102"/>
      <c r="H189" s="202"/>
    </row>
    <row r="190" spans="1:8" ht="15.75">
      <c r="A190" s="55">
        <v>16483</v>
      </c>
      <c r="B190" s="56">
        <v>45280</v>
      </c>
      <c r="C190" s="114" t="s">
        <v>191</v>
      </c>
      <c r="D190" s="114"/>
      <c r="E190" s="24" t="s">
        <v>190</v>
      </c>
      <c r="F190" s="102" t="s">
        <v>192</v>
      </c>
      <c r="G190" s="102"/>
      <c r="H190" s="202"/>
    </row>
    <row r="191" spans="1:8">
      <c r="A191" s="55">
        <v>16416</v>
      </c>
      <c r="B191" s="56">
        <v>45273</v>
      </c>
      <c r="C191" s="149" t="s">
        <v>342</v>
      </c>
      <c r="D191" s="150"/>
      <c r="E191" s="58" t="s">
        <v>341</v>
      </c>
      <c r="F191" s="102" t="s">
        <v>192</v>
      </c>
      <c r="G191" s="102"/>
      <c r="H191" s="30"/>
    </row>
    <row r="192" spans="1:8" ht="15.75">
      <c r="A192" s="55">
        <v>16505</v>
      </c>
      <c r="B192" s="56">
        <v>45287</v>
      </c>
      <c r="C192" s="114" t="s">
        <v>191</v>
      </c>
      <c r="D192" s="114"/>
      <c r="E192" s="24" t="s">
        <v>190</v>
      </c>
      <c r="F192" s="102" t="s">
        <v>192</v>
      </c>
      <c r="G192" s="102"/>
      <c r="H192" s="30"/>
    </row>
    <row r="193" spans="1:8" ht="189" customHeight="1">
      <c r="A193" s="118"/>
      <c r="B193" s="119"/>
      <c r="C193" s="119"/>
      <c r="D193" s="119"/>
      <c r="E193" s="119"/>
      <c r="F193" s="119"/>
      <c r="G193" s="119"/>
      <c r="H193" s="4"/>
    </row>
    <row r="194" spans="1:8" s="9" customFormat="1" ht="15.75">
      <c r="A194" s="11"/>
      <c r="B194" s="11"/>
      <c r="C194" s="11"/>
      <c r="D194" s="11"/>
      <c r="E194" s="11"/>
      <c r="F194" s="11"/>
      <c r="G194" s="11"/>
      <c r="H194" s="8"/>
    </row>
    <row r="195" spans="1:8" ht="18.75">
      <c r="A195" s="142" t="s">
        <v>92</v>
      </c>
      <c r="B195" s="142"/>
      <c r="C195" s="142"/>
      <c r="D195" s="142"/>
      <c r="E195" s="142"/>
      <c r="F195" s="142"/>
      <c r="G195" s="142"/>
      <c r="H195" s="4"/>
    </row>
    <row r="196" spans="1:8" ht="16.5">
      <c r="A196" s="172" t="s">
        <v>300</v>
      </c>
      <c r="B196" s="172"/>
      <c r="C196" s="172"/>
      <c r="D196" s="172"/>
      <c r="E196" s="172"/>
      <c r="F196" s="172"/>
      <c r="G196" s="172"/>
      <c r="H196" s="4"/>
    </row>
    <row r="197" spans="1:8" ht="15.75">
      <c r="A197" s="116" t="s">
        <v>99</v>
      </c>
      <c r="B197" s="116"/>
      <c r="C197" s="116"/>
      <c r="D197" s="116"/>
      <c r="E197" s="116"/>
      <c r="F197" s="116"/>
      <c r="G197" s="116"/>
      <c r="H197" s="4"/>
    </row>
    <row r="198" spans="1:8" ht="15.75">
      <c r="A198" s="12" t="s">
        <v>61</v>
      </c>
      <c r="B198" s="13" t="s">
        <v>58</v>
      </c>
      <c r="C198" s="116" t="s">
        <v>17</v>
      </c>
      <c r="D198" s="116"/>
      <c r="E198" s="116"/>
      <c r="F198" s="120" t="s">
        <v>41</v>
      </c>
      <c r="G198" s="120"/>
      <c r="H198" s="4"/>
    </row>
    <row r="199" spans="1:8" ht="15.75">
      <c r="A199" s="33" t="s">
        <v>215</v>
      </c>
      <c r="B199" s="61">
        <v>44956</v>
      </c>
      <c r="C199" s="99" t="s">
        <v>216</v>
      </c>
      <c r="D199" s="100"/>
      <c r="E199" s="101"/>
      <c r="F199" s="102" t="s">
        <v>442</v>
      </c>
      <c r="G199" s="103"/>
      <c r="H199" s="4"/>
    </row>
    <row r="200" spans="1:8" ht="15.75">
      <c r="A200" s="33" t="s">
        <v>303</v>
      </c>
      <c r="B200" s="61">
        <v>44985</v>
      </c>
      <c r="C200" s="99" t="s">
        <v>305</v>
      </c>
      <c r="D200" s="100"/>
      <c r="E200" s="101"/>
      <c r="F200" s="102" t="s">
        <v>471</v>
      </c>
      <c r="G200" s="103"/>
      <c r="H200" s="4"/>
    </row>
    <row r="201" spans="1:8" ht="15.75">
      <c r="A201" s="33" t="s">
        <v>320</v>
      </c>
      <c r="B201" s="61">
        <v>45015</v>
      </c>
      <c r="C201" s="99" t="s">
        <v>321</v>
      </c>
      <c r="D201" s="100"/>
      <c r="E201" s="101"/>
      <c r="F201" s="102" t="s">
        <v>445</v>
      </c>
      <c r="G201" s="103"/>
      <c r="H201" s="4"/>
    </row>
    <row r="202" spans="1:8" ht="15.75">
      <c r="A202" s="33" t="s">
        <v>308</v>
      </c>
      <c r="B202" s="61">
        <v>45042</v>
      </c>
      <c r="C202" s="99" t="s">
        <v>311</v>
      </c>
      <c r="D202" s="100"/>
      <c r="E202" s="101"/>
      <c r="F202" s="102" t="s">
        <v>459</v>
      </c>
      <c r="G202" s="103"/>
      <c r="H202" s="4"/>
    </row>
    <row r="203" spans="1:8" ht="15.75">
      <c r="A203" s="33" t="s">
        <v>315</v>
      </c>
      <c r="B203" s="61">
        <v>45043</v>
      </c>
      <c r="C203" s="99" t="s">
        <v>318</v>
      </c>
      <c r="D203" s="100"/>
      <c r="E203" s="101"/>
      <c r="F203" s="102" t="s">
        <v>439</v>
      </c>
      <c r="G203" s="103"/>
      <c r="H203" s="4"/>
    </row>
    <row r="204" spans="1:8" ht="15.75">
      <c r="A204" s="33" t="s">
        <v>355</v>
      </c>
      <c r="B204" s="61">
        <v>45076</v>
      </c>
      <c r="C204" s="99" t="s">
        <v>356</v>
      </c>
      <c r="D204" s="100"/>
      <c r="E204" s="101"/>
      <c r="F204" s="102" t="s">
        <v>470</v>
      </c>
      <c r="G204" s="103"/>
      <c r="H204" s="4"/>
    </row>
    <row r="205" spans="1:8" ht="15.75">
      <c r="A205" s="33" t="s">
        <v>324</v>
      </c>
      <c r="B205" s="61">
        <v>45078</v>
      </c>
      <c r="C205" s="99" t="s">
        <v>325</v>
      </c>
      <c r="D205" s="100"/>
      <c r="E205" s="101"/>
      <c r="F205" s="102" t="s">
        <v>469</v>
      </c>
      <c r="G205" s="103"/>
      <c r="H205" s="4"/>
    </row>
    <row r="206" spans="1:8" ht="15.75">
      <c r="A206" s="29" t="s">
        <v>326</v>
      </c>
      <c r="B206" s="61">
        <v>45106</v>
      </c>
      <c r="C206" s="99" t="s">
        <v>327</v>
      </c>
      <c r="D206" s="100"/>
      <c r="E206" s="101"/>
      <c r="F206" s="102" t="s">
        <v>468</v>
      </c>
      <c r="G206" s="103"/>
      <c r="H206" s="4"/>
    </row>
    <row r="207" spans="1:8" ht="15.75">
      <c r="A207" s="29" t="s">
        <v>203</v>
      </c>
      <c r="B207" s="61">
        <v>45118</v>
      </c>
      <c r="C207" s="99" t="s">
        <v>205</v>
      </c>
      <c r="D207" s="100"/>
      <c r="E207" s="101"/>
      <c r="F207" s="102" t="s">
        <v>467</v>
      </c>
      <c r="G207" s="103"/>
      <c r="H207" s="4"/>
    </row>
    <row r="208" spans="1:8" ht="15.75" customHeight="1">
      <c r="A208" s="29" t="s">
        <v>202</v>
      </c>
      <c r="B208" s="62">
        <v>45126</v>
      </c>
      <c r="C208" s="99" t="s">
        <v>301</v>
      </c>
      <c r="D208" s="100"/>
      <c r="E208" s="101"/>
      <c r="F208" s="102" t="s">
        <v>466</v>
      </c>
      <c r="G208" s="103"/>
      <c r="H208" s="4"/>
    </row>
    <row r="209" spans="1:8" ht="15.75">
      <c r="A209" s="29" t="s">
        <v>204</v>
      </c>
      <c r="B209" s="62">
        <v>45132</v>
      </c>
      <c r="C209" s="115" t="s">
        <v>206</v>
      </c>
      <c r="D209" s="115"/>
      <c r="E209" s="115"/>
      <c r="F209" s="102" t="s">
        <v>465</v>
      </c>
      <c r="G209" s="103"/>
      <c r="H209" s="4"/>
    </row>
    <row r="210" spans="1:8" ht="15.75" customHeight="1">
      <c r="A210" s="29" t="s">
        <v>209</v>
      </c>
      <c r="B210" s="62">
        <v>45147</v>
      </c>
      <c r="C210" s="115" t="s">
        <v>212</v>
      </c>
      <c r="D210" s="115"/>
      <c r="E210" s="115"/>
      <c r="F210" s="102" t="s">
        <v>464</v>
      </c>
      <c r="G210" s="103"/>
      <c r="H210" s="4"/>
    </row>
    <row r="211" spans="1:8" ht="15.75" customHeight="1">
      <c r="A211" s="29" t="s">
        <v>213</v>
      </c>
      <c r="B211" s="62">
        <v>45190</v>
      </c>
      <c r="C211" s="99" t="s">
        <v>214</v>
      </c>
      <c r="D211" s="100"/>
      <c r="E211" s="101"/>
      <c r="F211" s="102" t="s">
        <v>463</v>
      </c>
      <c r="G211" s="103"/>
      <c r="H211" s="4"/>
    </row>
    <row r="212" spans="1:8" ht="15.75" customHeight="1">
      <c r="A212" s="29" t="s">
        <v>215</v>
      </c>
      <c r="B212" s="62">
        <v>45197</v>
      </c>
      <c r="C212" s="99" t="s">
        <v>216</v>
      </c>
      <c r="D212" s="100"/>
      <c r="E212" s="101"/>
      <c r="F212" s="102" t="s">
        <v>462</v>
      </c>
      <c r="G212" s="103"/>
      <c r="H212" s="4"/>
    </row>
    <row r="213" spans="1:8" ht="15.75" customHeight="1">
      <c r="A213" s="29" t="s">
        <v>302</v>
      </c>
      <c r="B213" s="62">
        <v>45204</v>
      </c>
      <c r="C213" s="99" t="s">
        <v>304</v>
      </c>
      <c r="D213" s="100"/>
      <c r="E213" s="101"/>
      <c r="F213" s="102" t="s">
        <v>461</v>
      </c>
      <c r="G213" s="103"/>
      <c r="H213" s="4"/>
    </row>
    <row r="214" spans="1:8" ht="15.75" customHeight="1">
      <c r="A214" s="78" t="s">
        <v>303</v>
      </c>
      <c r="B214" s="79">
        <v>45208</v>
      </c>
      <c r="C214" s="104" t="s">
        <v>305</v>
      </c>
      <c r="D214" s="105"/>
      <c r="E214" s="106"/>
      <c r="F214" s="102" t="s">
        <v>443</v>
      </c>
      <c r="G214" s="107"/>
      <c r="H214" s="4"/>
    </row>
    <row r="215" spans="1:8" ht="15.75" customHeight="1">
      <c r="A215" s="78" t="s">
        <v>322</v>
      </c>
      <c r="B215" s="79">
        <v>45218</v>
      </c>
      <c r="C215" s="104" t="s">
        <v>323</v>
      </c>
      <c r="D215" s="105"/>
      <c r="E215" s="106"/>
      <c r="F215" s="102" t="s">
        <v>483</v>
      </c>
      <c r="G215" s="107"/>
      <c r="H215" s="4"/>
    </row>
    <row r="216" spans="1:8" ht="15.75" customHeight="1">
      <c r="A216" s="78" t="s">
        <v>357</v>
      </c>
      <c r="B216" s="79">
        <v>45219</v>
      </c>
      <c r="C216" s="104" t="s">
        <v>358</v>
      </c>
      <c r="D216" s="105"/>
      <c r="E216" s="106"/>
      <c r="F216" s="102" t="s">
        <v>481</v>
      </c>
      <c r="G216" s="107"/>
      <c r="H216" s="4"/>
    </row>
    <row r="217" spans="1:8" ht="15.75" customHeight="1">
      <c r="A217" s="78" t="s">
        <v>359</v>
      </c>
      <c r="B217" s="79">
        <v>45224</v>
      </c>
      <c r="C217" s="104" t="s">
        <v>360</v>
      </c>
      <c r="D217" s="105"/>
      <c r="E217" s="106"/>
      <c r="F217" s="102" t="s">
        <v>484</v>
      </c>
      <c r="G217" s="107"/>
      <c r="H217" s="4"/>
    </row>
    <row r="218" spans="1:8" ht="15.75" customHeight="1">
      <c r="A218" s="29" t="s">
        <v>306</v>
      </c>
      <c r="B218" s="62">
        <v>45230</v>
      </c>
      <c r="C218" s="99" t="s">
        <v>307</v>
      </c>
      <c r="D218" s="100"/>
      <c r="E218" s="101"/>
      <c r="F218" s="102" t="s">
        <v>444</v>
      </c>
      <c r="G218" s="103"/>
      <c r="H218" s="4"/>
    </row>
    <row r="219" spans="1:8" ht="15.75" customHeight="1">
      <c r="A219" s="78" t="s">
        <v>361</v>
      </c>
      <c r="B219" s="79">
        <v>45231</v>
      </c>
      <c r="C219" s="104" t="s">
        <v>362</v>
      </c>
      <c r="D219" s="105"/>
      <c r="E219" s="106"/>
      <c r="F219" s="102" t="s">
        <v>485</v>
      </c>
      <c r="G219" s="107"/>
      <c r="H219" s="4"/>
    </row>
    <row r="220" spans="1:8" s="81" customFormat="1" ht="15.75" customHeight="1">
      <c r="A220" s="78" t="s">
        <v>308</v>
      </c>
      <c r="B220" s="79">
        <v>45236</v>
      </c>
      <c r="C220" s="104" t="s">
        <v>311</v>
      </c>
      <c r="D220" s="105"/>
      <c r="E220" s="106"/>
      <c r="F220" s="102" t="s">
        <v>460</v>
      </c>
      <c r="G220" s="107"/>
      <c r="H220" s="80"/>
    </row>
    <row r="221" spans="1:8" ht="15.75" customHeight="1">
      <c r="A221" s="29" t="s">
        <v>309</v>
      </c>
      <c r="B221" s="62">
        <v>45239</v>
      </c>
      <c r="C221" s="99" t="s">
        <v>312</v>
      </c>
      <c r="D221" s="100"/>
      <c r="E221" s="101"/>
      <c r="F221" s="102" t="s">
        <v>458</v>
      </c>
      <c r="G221" s="103"/>
      <c r="H221" s="4"/>
    </row>
    <row r="222" spans="1:8" ht="15.75" customHeight="1">
      <c r="A222" s="29" t="s">
        <v>310</v>
      </c>
      <c r="B222" s="62">
        <v>45254</v>
      </c>
      <c r="C222" s="99" t="s">
        <v>313</v>
      </c>
      <c r="D222" s="100"/>
      <c r="E222" s="101"/>
      <c r="F222" s="102" t="s">
        <v>457</v>
      </c>
      <c r="G222" s="103"/>
      <c r="H222" s="4"/>
    </row>
    <row r="223" spans="1:8" ht="15.75" customHeight="1">
      <c r="A223" s="78" t="s">
        <v>363</v>
      </c>
      <c r="B223" s="79">
        <v>45254</v>
      </c>
      <c r="C223" s="104" t="s">
        <v>364</v>
      </c>
      <c r="D223" s="105"/>
      <c r="E223" s="106"/>
      <c r="F223" s="102" t="s">
        <v>486</v>
      </c>
      <c r="G223" s="107"/>
      <c r="H223" s="4"/>
    </row>
    <row r="224" spans="1:8" ht="15.75" customHeight="1">
      <c r="A224" s="78" t="s">
        <v>365</v>
      </c>
      <c r="B224" s="79">
        <v>45258</v>
      </c>
      <c r="C224" s="104" t="s">
        <v>366</v>
      </c>
      <c r="D224" s="105"/>
      <c r="E224" s="106"/>
      <c r="F224" s="102" t="s">
        <v>487</v>
      </c>
      <c r="G224" s="107"/>
      <c r="H224" s="4"/>
    </row>
    <row r="225" spans="1:8" ht="15.75" customHeight="1">
      <c r="A225" s="78" t="s">
        <v>367</v>
      </c>
      <c r="B225" s="79">
        <v>45258</v>
      </c>
      <c r="C225" s="104" t="s">
        <v>368</v>
      </c>
      <c r="D225" s="105"/>
      <c r="E225" s="106"/>
      <c r="F225" s="102" t="s">
        <v>488</v>
      </c>
      <c r="G225" s="107"/>
      <c r="H225" s="4"/>
    </row>
    <row r="226" spans="1:8" ht="15.75" customHeight="1">
      <c r="A226" s="29" t="s">
        <v>369</v>
      </c>
      <c r="B226" s="62">
        <v>45266</v>
      </c>
      <c r="C226" s="99" t="s">
        <v>370</v>
      </c>
      <c r="D226" s="100"/>
      <c r="E226" s="101"/>
      <c r="F226" s="102" t="s">
        <v>456</v>
      </c>
      <c r="G226" s="103"/>
      <c r="H226" s="4"/>
    </row>
    <row r="227" spans="1:8" ht="15.75" customHeight="1">
      <c r="A227" s="29" t="s">
        <v>371</v>
      </c>
      <c r="B227" s="62">
        <v>45288</v>
      </c>
      <c r="C227" s="99" t="s">
        <v>372</v>
      </c>
      <c r="D227" s="100"/>
      <c r="E227" s="101"/>
      <c r="F227" s="102" t="s">
        <v>455</v>
      </c>
      <c r="G227" s="103"/>
      <c r="H227" s="4"/>
    </row>
    <row r="228" spans="1:8" ht="15.75" customHeight="1">
      <c r="A228" s="29" t="s">
        <v>373</v>
      </c>
      <c r="B228" s="62">
        <v>45288</v>
      </c>
      <c r="C228" s="99" t="s">
        <v>374</v>
      </c>
      <c r="D228" s="100"/>
      <c r="E228" s="101"/>
      <c r="F228" s="102" t="s">
        <v>454</v>
      </c>
      <c r="G228" s="103"/>
      <c r="H228" s="4"/>
    </row>
    <row r="229" spans="1:8" ht="15.75">
      <c r="A229" s="112"/>
      <c r="B229" s="112"/>
      <c r="C229" s="112"/>
      <c r="D229" s="112"/>
      <c r="E229" s="112"/>
      <c r="F229" s="112"/>
      <c r="G229" s="112"/>
      <c r="H229" s="4"/>
    </row>
    <row r="230" spans="1:8" s="6" customFormat="1" ht="15.75">
      <c r="A230" s="117" t="s">
        <v>96</v>
      </c>
      <c r="B230" s="117"/>
      <c r="C230" s="117"/>
      <c r="D230" s="117"/>
      <c r="E230" s="117"/>
      <c r="F230" s="117"/>
      <c r="G230" s="117"/>
      <c r="H230" s="5"/>
    </row>
    <row r="231" spans="1:8" s="6" customFormat="1" ht="15.75" customHeight="1">
      <c r="A231" s="12" t="s">
        <v>61</v>
      </c>
      <c r="B231" s="13" t="s">
        <v>58</v>
      </c>
      <c r="C231" s="116" t="s">
        <v>17</v>
      </c>
      <c r="D231" s="116"/>
      <c r="E231" s="116"/>
      <c r="F231" s="120" t="s">
        <v>41</v>
      </c>
      <c r="G231" s="120"/>
      <c r="H231" s="5"/>
    </row>
    <row r="232" spans="1:8" s="6" customFormat="1" ht="15.75" customHeight="1">
      <c r="A232" s="33" t="s">
        <v>213</v>
      </c>
      <c r="B232" s="61">
        <v>44981</v>
      </c>
      <c r="C232" s="99" t="s">
        <v>214</v>
      </c>
      <c r="D232" s="100"/>
      <c r="E232" s="101"/>
      <c r="F232" s="102" t="s">
        <v>453</v>
      </c>
      <c r="G232" s="103"/>
      <c r="H232" s="5"/>
    </row>
    <row r="233" spans="1:8" s="6" customFormat="1" ht="15.75" customHeight="1">
      <c r="A233" s="33" t="s">
        <v>322</v>
      </c>
      <c r="B233" s="61">
        <v>44998</v>
      </c>
      <c r="C233" s="99" t="s">
        <v>323</v>
      </c>
      <c r="D233" s="100"/>
      <c r="E233" s="101"/>
      <c r="F233" s="102" t="s">
        <v>452</v>
      </c>
      <c r="G233" s="103"/>
      <c r="H233" s="5"/>
    </row>
    <row r="234" spans="1:8" s="6" customFormat="1" ht="15.75" customHeight="1">
      <c r="A234" s="33" t="s">
        <v>359</v>
      </c>
      <c r="B234" s="61">
        <v>45033</v>
      </c>
      <c r="C234" s="99" t="s">
        <v>360</v>
      </c>
      <c r="D234" s="100"/>
      <c r="E234" s="101"/>
      <c r="F234" s="102" t="s">
        <v>451</v>
      </c>
      <c r="G234" s="103"/>
      <c r="H234" s="5"/>
    </row>
    <row r="235" spans="1:8" s="6" customFormat="1" ht="15.75" customHeight="1">
      <c r="A235" s="33" t="s">
        <v>306</v>
      </c>
      <c r="B235" s="61">
        <v>45036</v>
      </c>
      <c r="C235" s="99" t="s">
        <v>307</v>
      </c>
      <c r="D235" s="100"/>
      <c r="E235" s="101"/>
      <c r="F235" s="102" t="s">
        <v>450</v>
      </c>
      <c r="G235" s="103"/>
      <c r="H235" s="5"/>
    </row>
    <row r="236" spans="1:8" s="6" customFormat="1" ht="15.75" customHeight="1">
      <c r="A236" s="33" t="s">
        <v>375</v>
      </c>
      <c r="B236" s="61">
        <v>45051</v>
      </c>
      <c r="C236" s="99" t="s">
        <v>376</v>
      </c>
      <c r="D236" s="100"/>
      <c r="E236" s="101"/>
      <c r="F236" s="102" t="s">
        <v>438</v>
      </c>
      <c r="G236" s="103"/>
      <c r="H236" s="5"/>
    </row>
    <row r="237" spans="1:8" s="6" customFormat="1" ht="15.75" customHeight="1">
      <c r="A237" s="33" t="s">
        <v>365</v>
      </c>
      <c r="B237" s="61">
        <v>45071</v>
      </c>
      <c r="C237" s="99" t="s">
        <v>366</v>
      </c>
      <c r="D237" s="100"/>
      <c r="E237" s="101"/>
      <c r="F237" s="102" t="s">
        <v>449</v>
      </c>
      <c r="G237" s="103"/>
      <c r="H237" s="5"/>
    </row>
    <row r="238" spans="1:8" s="6" customFormat="1" ht="15.75" customHeight="1">
      <c r="A238" s="90" t="s">
        <v>328</v>
      </c>
      <c r="B238" s="88">
        <v>45104</v>
      </c>
      <c r="C238" s="104" t="s">
        <v>329</v>
      </c>
      <c r="D238" s="105"/>
      <c r="E238" s="106"/>
      <c r="F238" s="102" t="s">
        <v>434</v>
      </c>
      <c r="G238" s="107"/>
      <c r="H238" s="5"/>
    </row>
    <row r="239" spans="1:8" s="6" customFormat="1" ht="15.75" customHeight="1">
      <c r="A239" s="90" t="s">
        <v>330</v>
      </c>
      <c r="B239" s="88">
        <v>45085</v>
      </c>
      <c r="C239" s="104" t="s">
        <v>331</v>
      </c>
      <c r="D239" s="105"/>
      <c r="E239" s="106"/>
      <c r="F239" s="102" t="s">
        <v>448</v>
      </c>
      <c r="G239" s="107"/>
      <c r="H239" s="5"/>
    </row>
    <row r="240" spans="1:8" s="6" customFormat="1" ht="15.75" customHeight="1">
      <c r="A240" s="63" t="s">
        <v>200</v>
      </c>
      <c r="B240" s="61">
        <v>45118</v>
      </c>
      <c r="C240" s="99" t="s">
        <v>201</v>
      </c>
      <c r="D240" s="100"/>
      <c r="E240" s="101"/>
      <c r="F240" s="102" t="s">
        <v>447</v>
      </c>
      <c r="G240" s="103"/>
      <c r="H240" s="5"/>
    </row>
    <row r="241" spans="1:8" s="6" customFormat="1" ht="15.75" customHeight="1">
      <c r="A241" s="63" t="s">
        <v>207</v>
      </c>
      <c r="B241" s="61">
        <v>45147</v>
      </c>
      <c r="C241" s="99" t="s">
        <v>208</v>
      </c>
      <c r="D241" s="100"/>
      <c r="E241" s="101"/>
      <c r="F241" s="102" t="s">
        <v>446</v>
      </c>
      <c r="G241" s="103"/>
      <c r="H241" s="5"/>
    </row>
    <row r="242" spans="1:8" s="6" customFormat="1" ht="15.75" customHeight="1">
      <c r="A242" s="87" t="s">
        <v>320</v>
      </c>
      <c r="B242" s="88">
        <v>45219</v>
      </c>
      <c r="C242" s="104" t="s">
        <v>321</v>
      </c>
      <c r="D242" s="105"/>
      <c r="E242" s="106"/>
      <c r="F242" s="102" t="s">
        <v>489</v>
      </c>
      <c r="G242" s="107"/>
      <c r="H242" s="5"/>
    </row>
    <row r="243" spans="1:8" s="6" customFormat="1" ht="15.75" customHeight="1">
      <c r="A243" s="87" t="s">
        <v>377</v>
      </c>
      <c r="B243" s="88">
        <v>45222</v>
      </c>
      <c r="C243" s="104" t="s">
        <v>378</v>
      </c>
      <c r="D243" s="105"/>
      <c r="E243" s="106"/>
      <c r="F243" s="102" t="s">
        <v>490</v>
      </c>
      <c r="G243" s="107"/>
      <c r="H243" s="5"/>
    </row>
    <row r="244" spans="1:8" s="6" customFormat="1" ht="15.75" customHeight="1">
      <c r="A244" s="87" t="s">
        <v>379</v>
      </c>
      <c r="B244" s="88">
        <v>45223</v>
      </c>
      <c r="C244" s="104" t="s">
        <v>380</v>
      </c>
      <c r="D244" s="105"/>
      <c r="E244" s="106"/>
      <c r="F244" s="102" t="s">
        <v>491</v>
      </c>
      <c r="G244" s="107"/>
      <c r="H244" s="5"/>
    </row>
    <row r="245" spans="1:8" s="6" customFormat="1" ht="15.75" customHeight="1">
      <c r="A245" s="63" t="s">
        <v>314</v>
      </c>
      <c r="B245" s="61">
        <v>45233</v>
      </c>
      <c r="C245" s="99" t="s">
        <v>317</v>
      </c>
      <c r="D245" s="100"/>
      <c r="E245" s="101"/>
      <c r="F245" s="102" t="s">
        <v>440</v>
      </c>
      <c r="G245" s="103"/>
      <c r="H245" s="5"/>
    </row>
    <row r="246" spans="1:8" s="6" customFormat="1" ht="15.75" customHeight="1">
      <c r="A246" s="63" t="s">
        <v>315</v>
      </c>
      <c r="B246" s="61">
        <v>45237</v>
      </c>
      <c r="C246" s="99" t="s">
        <v>318</v>
      </c>
      <c r="D246" s="100"/>
      <c r="E246" s="101"/>
      <c r="F246" s="102" t="s">
        <v>441</v>
      </c>
      <c r="G246" s="103"/>
      <c r="H246" s="5"/>
    </row>
    <row r="247" spans="1:8" s="6" customFormat="1" ht="15.75" customHeight="1">
      <c r="A247" s="87" t="s">
        <v>375</v>
      </c>
      <c r="B247" s="88">
        <v>45240</v>
      </c>
      <c r="C247" s="104" t="s">
        <v>376</v>
      </c>
      <c r="D247" s="105"/>
      <c r="E247" s="106"/>
      <c r="F247" s="102" t="s">
        <v>492</v>
      </c>
      <c r="G247" s="107"/>
      <c r="H247" s="5"/>
    </row>
    <row r="248" spans="1:8" s="6" customFormat="1" ht="15.75" customHeight="1">
      <c r="A248" s="63" t="s">
        <v>316</v>
      </c>
      <c r="B248" s="61">
        <v>45252</v>
      </c>
      <c r="C248" s="99" t="s">
        <v>319</v>
      </c>
      <c r="D248" s="100"/>
      <c r="E248" s="101"/>
      <c r="F248" s="102" t="s">
        <v>437</v>
      </c>
      <c r="G248" s="103"/>
      <c r="H248" s="5"/>
    </row>
    <row r="249" spans="1:8" s="6" customFormat="1" ht="15.75" customHeight="1">
      <c r="A249" s="87" t="s">
        <v>381</v>
      </c>
      <c r="B249" s="88">
        <v>45258</v>
      </c>
      <c r="C249" s="104" t="s">
        <v>382</v>
      </c>
      <c r="D249" s="105"/>
      <c r="E249" s="106"/>
      <c r="F249" s="102" t="s">
        <v>493</v>
      </c>
      <c r="G249" s="107"/>
      <c r="H249" s="5"/>
    </row>
    <row r="250" spans="1:8" s="6" customFormat="1" ht="15.75" customHeight="1">
      <c r="A250" s="63" t="s">
        <v>355</v>
      </c>
      <c r="B250" s="61">
        <v>45272</v>
      </c>
      <c r="C250" s="99" t="s">
        <v>356</v>
      </c>
      <c r="D250" s="100"/>
      <c r="E250" s="101"/>
      <c r="F250" s="102" t="s">
        <v>436</v>
      </c>
      <c r="G250" s="103"/>
      <c r="H250" s="5"/>
    </row>
    <row r="251" spans="1:8" s="6" customFormat="1" ht="15.75" customHeight="1">
      <c r="A251" s="63" t="s">
        <v>324</v>
      </c>
      <c r="B251" s="61">
        <v>45274</v>
      </c>
      <c r="C251" s="99" t="s">
        <v>325</v>
      </c>
      <c r="D251" s="100"/>
      <c r="E251" s="101"/>
      <c r="F251" s="102" t="s">
        <v>435</v>
      </c>
      <c r="G251" s="103"/>
      <c r="H251" s="5"/>
    </row>
    <row r="252" spans="1:8" s="6" customFormat="1" ht="15.75" customHeight="1">
      <c r="A252" s="63" t="s">
        <v>328</v>
      </c>
      <c r="B252" s="61">
        <v>45280</v>
      </c>
      <c r="C252" s="99" t="s">
        <v>329</v>
      </c>
      <c r="D252" s="100"/>
      <c r="E252" s="101"/>
      <c r="F252" s="102" t="s">
        <v>434</v>
      </c>
      <c r="G252" s="103"/>
      <c r="H252" s="5"/>
    </row>
    <row r="253" spans="1:8" s="6" customFormat="1" ht="15.75" customHeight="1">
      <c r="A253" s="63" t="s">
        <v>383</v>
      </c>
      <c r="B253" s="61">
        <v>45281</v>
      </c>
      <c r="C253" s="99" t="s">
        <v>384</v>
      </c>
      <c r="D253" s="100"/>
      <c r="E253" s="101"/>
      <c r="F253" s="102" t="s">
        <v>433</v>
      </c>
      <c r="G253" s="103"/>
      <c r="H253" s="5"/>
    </row>
    <row r="254" spans="1:8" s="6" customFormat="1" ht="15.75" customHeight="1">
      <c r="A254" s="63" t="s">
        <v>330</v>
      </c>
      <c r="B254" s="61">
        <v>45286</v>
      </c>
      <c r="C254" s="99" t="s">
        <v>331</v>
      </c>
      <c r="D254" s="100"/>
      <c r="E254" s="101"/>
      <c r="F254" s="102" t="s">
        <v>432</v>
      </c>
      <c r="G254" s="103"/>
      <c r="H254" s="5"/>
    </row>
    <row r="255" spans="1:8" s="6" customFormat="1" ht="15.75" customHeight="1">
      <c r="A255" s="63" t="s">
        <v>385</v>
      </c>
      <c r="B255" s="61">
        <v>45287</v>
      </c>
      <c r="C255" s="99" t="s">
        <v>386</v>
      </c>
      <c r="D255" s="100"/>
      <c r="E255" s="101"/>
      <c r="F255" s="102" t="s">
        <v>431</v>
      </c>
      <c r="G255" s="103"/>
      <c r="H255" s="5"/>
    </row>
    <row r="256" spans="1:8" ht="15.75">
      <c r="A256" s="63" t="s">
        <v>387</v>
      </c>
      <c r="B256" s="61">
        <v>45287</v>
      </c>
      <c r="C256" s="99" t="s">
        <v>388</v>
      </c>
      <c r="D256" s="100"/>
      <c r="E256" s="101"/>
      <c r="F256" s="102" t="s">
        <v>430</v>
      </c>
      <c r="G256" s="103"/>
      <c r="H256" s="4"/>
    </row>
    <row r="257" spans="1:8" ht="15.75">
      <c r="A257" s="63" t="s">
        <v>389</v>
      </c>
      <c r="B257" s="61">
        <v>45288</v>
      </c>
      <c r="C257" s="99" t="s">
        <v>390</v>
      </c>
      <c r="D257" s="100"/>
      <c r="E257" s="101"/>
      <c r="F257" s="102" t="s">
        <v>429</v>
      </c>
      <c r="G257" s="103"/>
      <c r="H257" s="4"/>
    </row>
    <row r="258" spans="1:8" ht="15.75">
      <c r="A258" s="112"/>
      <c r="B258" s="112"/>
      <c r="C258" s="112"/>
      <c r="D258" s="112"/>
      <c r="E258" s="112"/>
      <c r="F258" s="112"/>
      <c r="G258" s="112"/>
      <c r="H258" s="4"/>
    </row>
    <row r="259" spans="1:8" ht="15.75">
      <c r="A259" s="117" t="s">
        <v>42</v>
      </c>
      <c r="B259" s="117"/>
      <c r="C259" s="117"/>
      <c r="D259" s="117"/>
      <c r="E259" s="117"/>
      <c r="F259" s="117"/>
      <c r="G259" s="117"/>
      <c r="H259" s="4"/>
    </row>
    <row r="260" spans="1:8" ht="15.75" customHeight="1">
      <c r="A260" s="12" t="s">
        <v>61</v>
      </c>
      <c r="B260" s="13" t="s">
        <v>58</v>
      </c>
      <c r="C260" s="116" t="s">
        <v>17</v>
      </c>
      <c r="D260" s="116"/>
      <c r="E260" s="116"/>
      <c r="F260" s="120" t="s">
        <v>41</v>
      </c>
      <c r="G260" s="120"/>
      <c r="H260" s="4"/>
    </row>
    <row r="261" spans="1:8" ht="30" customHeight="1">
      <c r="A261" s="64" t="s">
        <v>392</v>
      </c>
      <c r="B261" s="62">
        <v>45078</v>
      </c>
      <c r="C261" s="96" t="s">
        <v>393</v>
      </c>
      <c r="D261" s="97"/>
      <c r="E261" s="98"/>
      <c r="F261" s="108" t="s">
        <v>219</v>
      </c>
      <c r="G261" s="109"/>
      <c r="H261" s="4"/>
    </row>
    <row r="262" spans="1:8" ht="15.75">
      <c r="A262" s="64" t="s">
        <v>217</v>
      </c>
      <c r="B262" s="62">
        <v>45166</v>
      </c>
      <c r="C262" s="99" t="s">
        <v>218</v>
      </c>
      <c r="D262" s="100"/>
      <c r="E262" s="101"/>
      <c r="F262" s="108" t="s">
        <v>219</v>
      </c>
      <c r="G262" s="109"/>
      <c r="H262" s="4"/>
    </row>
    <row r="263" spans="1:8" ht="15.75">
      <c r="A263" s="64" t="s">
        <v>217</v>
      </c>
      <c r="B263" s="62">
        <v>45204</v>
      </c>
      <c r="C263" s="99" t="s">
        <v>391</v>
      </c>
      <c r="D263" s="100"/>
      <c r="E263" s="101"/>
      <c r="F263" s="108" t="s">
        <v>219</v>
      </c>
      <c r="G263" s="109"/>
      <c r="H263" s="4"/>
    </row>
    <row r="264" spans="1:8" ht="31.5" customHeight="1">
      <c r="A264" s="64" t="s">
        <v>394</v>
      </c>
      <c r="B264" s="62">
        <v>45271</v>
      </c>
      <c r="C264" s="99" t="s">
        <v>395</v>
      </c>
      <c r="D264" s="100"/>
      <c r="E264" s="101"/>
      <c r="F264" s="110" t="s">
        <v>417</v>
      </c>
      <c r="G264" s="111"/>
      <c r="H264" s="4"/>
    </row>
    <row r="265" spans="1:8" ht="15.75">
      <c r="A265" s="112"/>
      <c r="B265" s="112"/>
      <c r="C265" s="112"/>
      <c r="D265" s="112"/>
      <c r="E265" s="112"/>
      <c r="F265" s="112"/>
      <c r="G265" s="112"/>
      <c r="H265" s="4"/>
    </row>
    <row r="266" spans="1:8" ht="15.75">
      <c r="A266" s="117" t="s">
        <v>97</v>
      </c>
      <c r="B266" s="117"/>
      <c r="C266" s="117"/>
      <c r="D266" s="117"/>
      <c r="E266" s="117"/>
      <c r="F266" s="117"/>
      <c r="G266" s="117"/>
      <c r="H266" s="4"/>
    </row>
    <row r="267" spans="1:8" ht="15.75">
      <c r="A267" s="12" t="s">
        <v>61</v>
      </c>
      <c r="B267" s="13" t="s">
        <v>58</v>
      </c>
      <c r="C267" s="116" t="s">
        <v>17</v>
      </c>
      <c r="D267" s="116"/>
      <c r="E267" s="116"/>
      <c r="F267" s="120" t="s">
        <v>41</v>
      </c>
      <c r="G267" s="120"/>
      <c r="H267" s="4"/>
    </row>
    <row r="268" spans="1:8" ht="33" customHeight="1">
      <c r="A268" s="63" t="s">
        <v>326</v>
      </c>
      <c r="B268" s="61">
        <v>45288</v>
      </c>
      <c r="C268" s="96" t="s">
        <v>396</v>
      </c>
      <c r="D268" s="97"/>
      <c r="E268" s="98"/>
      <c r="F268" s="102" t="s">
        <v>211</v>
      </c>
      <c r="G268" s="103"/>
      <c r="H268" s="4"/>
    </row>
    <row r="269" spans="1:8" ht="20.25" customHeight="1">
      <c r="A269" s="118"/>
      <c r="B269" s="119"/>
      <c r="C269" s="119"/>
      <c r="D269" s="119"/>
      <c r="E269" s="119"/>
      <c r="F269" s="119"/>
      <c r="G269" s="119"/>
      <c r="H269" s="4"/>
    </row>
    <row r="270" spans="1:8" ht="15.75">
      <c r="A270" s="117" t="s">
        <v>397</v>
      </c>
      <c r="B270" s="117"/>
      <c r="C270" s="117"/>
      <c r="D270" s="117"/>
      <c r="E270" s="117"/>
      <c r="F270" s="117"/>
      <c r="G270" s="117"/>
      <c r="H270" s="4"/>
    </row>
    <row r="271" spans="1:8" ht="15.75">
      <c r="A271" s="7" t="s">
        <v>3</v>
      </c>
      <c r="B271" s="13" t="s">
        <v>58</v>
      </c>
      <c r="C271" s="116" t="s">
        <v>43</v>
      </c>
      <c r="D271" s="116"/>
      <c r="E271" s="116"/>
      <c r="F271" s="120" t="s">
        <v>44</v>
      </c>
      <c r="G271" s="120"/>
      <c r="H271" s="4"/>
    </row>
    <row r="272" spans="1:8" ht="15.75">
      <c r="A272" s="64" t="s">
        <v>217</v>
      </c>
      <c r="B272" s="62">
        <v>45166</v>
      </c>
      <c r="C272" s="99" t="s">
        <v>218</v>
      </c>
      <c r="D272" s="100"/>
      <c r="E272" s="101"/>
      <c r="F272" s="108" t="s">
        <v>219</v>
      </c>
      <c r="G272" s="109"/>
      <c r="H272" s="4"/>
    </row>
    <row r="273" spans="1:8" ht="15.75">
      <c r="A273" s="89" t="s">
        <v>217</v>
      </c>
      <c r="B273" s="79">
        <v>45204</v>
      </c>
      <c r="C273" s="104" t="s">
        <v>391</v>
      </c>
      <c r="D273" s="105"/>
      <c r="E273" s="106"/>
      <c r="F273" s="108" t="s">
        <v>219</v>
      </c>
      <c r="G273" s="113"/>
      <c r="H273" s="4"/>
    </row>
    <row r="274" spans="1:8" ht="15.75">
      <c r="A274" s="78" t="s">
        <v>322</v>
      </c>
      <c r="B274" s="79">
        <v>45218</v>
      </c>
      <c r="C274" s="104" t="s">
        <v>323</v>
      </c>
      <c r="D274" s="105"/>
      <c r="E274" s="106"/>
      <c r="F274" s="102" t="s">
        <v>482</v>
      </c>
      <c r="G274" s="107"/>
      <c r="H274" s="4"/>
    </row>
    <row r="275" spans="1:8" ht="15.75">
      <c r="A275" s="78" t="s">
        <v>357</v>
      </c>
      <c r="B275" s="79">
        <v>45219</v>
      </c>
      <c r="C275" s="104" t="s">
        <v>358</v>
      </c>
      <c r="D275" s="105"/>
      <c r="E275" s="106"/>
      <c r="F275" s="102" t="s">
        <v>481</v>
      </c>
      <c r="G275" s="107"/>
      <c r="H275" s="4"/>
    </row>
    <row r="276" spans="1:8" ht="15.75">
      <c r="A276" s="87" t="s">
        <v>320</v>
      </c>
      <c r="B276" s="88">
        <v>45219</v>
      </c>
      <c r="C276" s="104" t="s">
        <v>321</v>
      </c>
      <c r="D276" s="105"/>
      <c r="E276" s="106"/>
      <c r="F276" s="102" t="s">
        <v>480</v>
      </c>
      <c r="G276" s="107"/>
      <c r="H276" s="4"/>
    </row>
    <row r="277" spans="1:8" ht="15.75">
      <c r="A277" s="87" t="s">
        <v>377</v>
      </c>
      <c r="B277" s="88">
        <v>45222</v>
      </c>
      <c r="C277" s="104" t="s">
        <v>378</v>
      </c>
      <c r="D277" s="105"/>
      <c r="E277" s="106"/>
      <c r="F277" s="102" t="s">
        <v>479</v>
      </c>
      <c r="G277" s="107"/>
      <c r="H277" s="4"/>
    </row>
    <row r="278" spans="1:8" ht="15.75">
      <c r="A278" s="29" t="s">
        <v>310</v>
      </c>
      <c r="B278" s="62">
        <v>45230</v>
      </c>
      <c r="C278" s="99" t="s">
        <v>313</v>
      </c>
      <c r="D278" s="100"/>
      <c r="E278" s="101"/>
      <c r="F278" s="102" t="s">
        <v>477</v>
      </c>
      <c r="G278" s="103"/>
      <c r="H278" s="4"/>
    </row>
    <row r="279" spans="1:8" ht="15.75">
      <c r="A279" s="78" t="s">
        <v>361</v>
      </c>
      <c r="B279" s="79">
        <v>45231</v>
      </c>
      <c r="C279" s="104" t="s">
        <v>362</v>
      </c>
      <c r="D279" s="105"/>
      <c r="E279" s="106"/>
      <c r="F279" s="102" t="s">
        <v>478</v>
      </c>
      <c r="G279" s="107"/>
      <c r="H279" s="4"/>
    </row>
    <row r="280" spans="1:8" ht="15.75">
      <c r="A280" s="63" t="s">
        <v>316</v>
      </c>
      <c r="B280" s="61">
        <v>45252</v>
      </c>
      <c r="C280" s="99" t="s">
        <v>319</v>
      </c>
      <c r="D280" s="100"/>
      <c r="E280" s="101"/>
      <c r="F280" s="102" t="s">
        <v>437</v>
      </c>
      <c r="G280" s="103"/>
      <c r="H280" s="4"/>
    </row>
    <row r="281" spans="1:8" ht="15.75">
      <c r="A281" s="78" t="s">
        <v>363</v>
      </c>
      <c r="B281" s="79">
        <v>45254</v>
      </c>
      <c r="C281" s="104" t="s">
        <v>364</v>
      </c>
      <c r="D281" s="105"/>
      <c r="E281" s="106"/>
      <c r="F281" s="102" t="s">
        <v>476</v>
      </c>
      <c r="G281" s="107"/>
      <c r="H281" s="4"/>
    </row>
    <row r="282" spans="1:8" ht="22.5" customHeight="1">
      <c r="A282" s="118"/>
      <c r="B282" s="119"/>
      <c r="C282" s="119"/>
      <c r="D282" s="119"/>
      <c r="E282" s="119"/>
      <c r="F282" s="119"/>
      <c r="G282" s="119"/>
      <c r="H282" s="4"/>
    </row>
    <row r="283" spans="1:8" ht="16.5">
      <c r="A283" s="172" t="s">
        <v>93</v>
      </c>
      <c r="B283" s="172"/>
      <c r="C283" s="172"/>
      <c r="D283" s="172"/>
      <c r="E283" s="172"/>
      <c r="F283" s="172"/>
      <c r="G283" s="172"/>
      <c r="H283" s="4"/>
    </row>
    <row r="284" spans="1:8" ht="15.75">
      <c r="A284" s="116" t="s">
        <v>45</v>
      </c>
      <c r="B284" s="116"/>
      <c r="C284" s="116"/>
      <c r="D284" s="116" t="s">
        <v>51</v>
      </c>
      <c r="E284" s="116"/>
      <c r="F284" s="116"/>
      <c r="G284" s="116"/>
      <c r="H284" s="4"/>
    </row>
    <row r="285" spans="1:8" ht="15.75">
      <c r="A285" s="121">
        <v>2019</v>
      </c>
      <c r="B285" s="122"/>
      <c r="C285" s="123"/>
      <c r="D285" s="124" t="s">
        <v>196</v>
      </c>
      <c r="E285" s="124"/>
      <c r="F285" s="124"/>
      <c r="G285" s="124"/>
      <c r="H285" s="4"/>
    </row>
    <row r="286" spans="1:8" ht="15.75">
      <c r="A286" s="121">
        <v>2020</v>
      </c>
      <c r="B286" s="122"/>
      <c r="C286" s="123"/>
      <c r="D286" s="124" t="s">
        <v>197</v>
      </c>
      <c r="E286" s="124"/>
      <c r="F286" s="124"/>
      <c r="G286" s="124"/>
      <c r="H286" s="4"/>
    </row>
    <row r="287" spans="1:8" ht="15.75">
      <c r="A287" s="121">
        <v>2021</v>
      </c>
      <c r="B287" s="122"/>
      <c r="C287" s="123"/>
      <c r="D287" s="124" t="s">
        <v>198</v>
      </c>
      <c r="E287" s="124"/>
      <c r="F287" s="124"/>
      <c r="G287" s="124"/>
      <c r="H287" s="4"/>
    </row>
    <row r="288" spans="1:8" ht="15.75">
      <c r="A288" s="121">
        <v>2022</v>
      </c>
      <c r="B288" s="122"/>
      <c r="C288" s="123"/>
      <c r="D288" s="125" t="s">
        <v>199</v>
      </c>
      <c r="E288" s="126"/>
      <c r="F288" s="126"/>
      <c r="G288" s="127"/>
      <c r="H288" s="4"/>
    </row>
    <row r="289" spans="1:8" ht="15.75">
      <c r="A289" s="121">
        <v>2023</v>
      </c>
      <c r="B289" s="122"/>
      <c r="C289" s="123"/>
      <c r="D289" s="125" t="s">
        <v>221</v>
      </c>
      <c r="E289" s="126"/>
      <c r="F289" s="126"/>
      <c r="G289" s="127"/>
      <c r="H289" s="4"/>
    </row>
    <row r="290" spans="1:8" ht="38.25" customHeight="1">
      <c r="A290" s="153" t="s">
        <v>195</v>
      </c>
      <c r="B290" s="119"/>
      <c r="C290" s="119"/>
      <c r="D290" s="119"/>
      <c r="E290" s="119"/>
      <c r="F290" s="119"/>
      <c r="G290" s="119"/>
      <c r="H290" s="4"/>
    </row>
    <row r="291" spans="1:8" ht="15.75">
      <c r="A291" s="112"/>
      <c r="B291" s="112"/>
      <c r="C291" s="112"/>
      <c r="D291" s="112"/>
      <c r="E291" s="112"/>
      <c r="F291" s="112"/>
      <c r="G291" s="112"/>
      <c r="H291" s="4"/>
    </row>
    <row r="292" spans="1:8" ht="18.75">
      <c r="A292" s="142" t="s">
        <v>94</v>
      </c>
      <c r="B292" s="142"/>
      <c r="C292" s="142"/>
      <c r="D292" s="142"/>
      <c r="E292" s="142"/>
      <c r="F292" s="142"/>
      <c r="G292" s="142"/>
      <c r="H292" s="4"/>
    </row>
    <row r="293" spans="1:8" ht="15.75" customHeight="1">
      <c r="A293" s="246" t="s">
        <v>498</v>
      </c>
      <c r="B293" s="246"/>
      <c r="C293" s="246"/>
      <c r="D293" s="246"/>
      <c r="E293" s="246"/>
      <c r="F293" s="246"/>
      <c r="G293" s="246"/>
      <c r="H293" s="4"/>
    </row>
    <row r="294" spans="1:8" ht="409.5" customHeight="1">
      <c r="A294" s="246"/>
      <c r="B294" s="246"/>
      <c r="C294" s="246"/>
      <c r="D294" s="246"/>
      <c r="E294" s="246"/>
      <c r="F294" s="246"/>
      <c r="G294" s="246"/>
      <c r="H294" s="4"/>
    </row>
    <row r="295" spans="1:8" ht="409.5" customHeight="1">
      <c r="A295" s="246"/>
      <c r="B295" s="246"/>
      <c r="C295" s="246"/>
      <c r="D295" s="246"/>
      <c r="E295" s="246"/>
      <c r="F295" s="246"/>
      <c r="G295" s="246"/>
      <c r="H295" s="4"/>
    </row>
    <row r="296" spans="1:8" ht="383.25" customHeight="1">
      <c r="A296" s="246"/>
      <c r="B296" s="246"/>
      <c r="C296" s="246"/>
      <c r="D296" s="246"/>
      <c r="E296" s="246"/>
      <c r="F296" s="246"/>
      <c r="G296" s="246"/>
      <c r="H296" s="4"/>
    </row>
  </sheetData>
  <mergeCells count="479">
    <mergeCell ref="A291:G291"/>
    <mergeCell ref="A293:G296"/>
    <mergeCell ref="A151:B151"/>
    <mergeCell ref="C151:D151"/>
    <mergeCell ref="A132:G132"/>
    <mergeCell ref="E136:F136"/>
    <mergeCell ref="C137:D137"/>
    <mergeCell ref="E137:F137"/>
    <mergeCell ref="F149:G149"/>
    <mergeCell ref="C150:D150"/>
    <mergeCell ref="A133:G133"/>
    <mergeCell ref="A134:G134"/>
    <mergeCell ref="A135:G135"/>
    <mergeCell ref="C136:D136"/>
    <mergeCell ref="C148:D148"/>
    <mergeCell ref="F148:G148"/>
    <mergeCell ref="A149:B149"/>
    <mergeCell ref="F151:G151"/>
    <mergeCell ref="E138:F138"/>
    <mergeCell ref="C149:D149"/>
    <mergeCell ref="C139:D139"/>
    <mergeCell ref="A147:G147"/>
    <mergeCell ref="F150:G150"/>
    <mergeCell ref="A150:B150"/>
    <mergeCell ref="A148:B148"/>
    <mergeCell ref="E139:F139"/>
    <mergeCell ref="A124:B124"/>
    <mergeCell ref="A125:B125"/>
    <mergeCell ref="A126:B126"/>
    <mergeCell ref="A127:B127"/>
    <mergeCell ref="A128:B128"/>
    <mergeCell ref="C86:D86"/>
    <mergeCell ref="A122:G122"/>
    <mergeCell ref="A123:B123"/>
    <mergeCell ref="A146:G146"/>
    <mergeCell ref="A99:G100"/>
    <mergeCell ref="A131:C131"/>
    <mergeCell ref="A143:A145"/>
    <mergeCell ref="B143:B145"/>
    <mergeCell ref="C143:D145"/>
    <mergeCell ref="A121:G121"/>
    <mergeCell ref="E84:F84"/>
    <mergeCell ref="D94:D96"/>
    <mergeCell ref="E88:F88"/>
    <mergeCell ref="C88:D88"/>
    <mergeCell ref="C87:D87"/>
    <mergeCell ref="A90:G90"/>
    <mergeCell ref="A101:G101"/>
    <mergeCell ref="E85:F85"/>
    <mergeCell ref="E86:F86"/>
    <mergeCell ref="E95:E96"/>
    <mergeCell ref="F95:F96"/>
    <mergeCell ref="B51:D51"/>
    <mergeCell ref="B52:D52"/>
    <mergeCell ref="E54:G54"/>
    <mergeCell ref="E61:G61"/>
    <mergeCell ref="B54:D54"/>
    <mergeCell ref="E49:G49"/>
    <mergeCell ref="B53:D53"/>
    <mergeCell ref="C84:D84"/>
    <mergeCell ref="C76:D76"/>
    <mergeCell ref="C77:D77"/>
    <mergeCell ref="E78:F78"/>
    <mergeCell ref="E81:F81"/>
    <mergeCell ref="E82:F82"/>
    <mergeCell ref="E83:F83"/>
    <mergeCell ref="C79:D79"/>
    <mergeCell ref="E76:F76"/>
    <mergeCell ref="E77:F77"/>
    <mergeCell ref="C81:D81"/>
    <mergeCell ref="C82:D82"/>
    <mergeCell ref="H183:H190"/>
    <mergeCell ref="E161:G161"/>
    <mergeCell ref="C204:E204"/>
    <mergeCell ref="F183:G183"/>
    <mergeCell ref="F181:G181"/>
    <mergeCell ref="A176:G176"/>
    <mergeCell ref="D156:F156"/>
    <mergeCell ref="A161:B161"/>
    <mergeCell ref="A168:G168"/>
    <mergeCell ref="F185:G185"/>
    <mergeCell ref="A162:B162"/>
    <mergeCell ref="A163:B163"/>
    <mergeCell ref="A164:B164"/>
    <mergeCell ref="A165:B165"/>
    <mergeCell ref="A166:B166"/>
    <mergeCell ref="A167:B167"/>
    <mergeCell ref="A158:G158"/>
    <mergeCell ref="A160:B160"/>
    <mergeCell ref="C160:D160"/>
    <mergeCell ref="E160:G160"/>
    <mergeCell ref="C180:D180"/>
    <mergeCell ref="F179:G179"/>
    <mergeCell ref="C182:D182"/>
    <mergeCell ref="C186:D186"/>
    <mergeCell ref="B39:C39"/>
    <mergeCell ref="B71:D71"/>
    <mergeCell ref="E71:G71"/>
    <mergeCell ref="B55:D55"/>
    <mergeCell ref="B61:D61"/>
    <mergeCell ref="B62:D62"/>
    <mergeCell ref="B63:D63"/>
    <mergeCell ref="B64:D64"/>
    <mergeCell ref="E46:G46"/>
    <mergeCell ref="B56:D56"/>
    <mergeCell ref="E55:G55"/>
    <mergeCell ref="E47:G47"/>
    <mergeCell ref="E48:G48"/>
    <mergeCell ref="B65:D65"/>
    <mergeCell ref="B66:D66"/>
    <mergeCell ref="B67:D67"/>
    <mergeCell ref="A41:G41"/>
    <mergeCell ref="A43:G43"/>
    <mergeCell ref="A44:G44"/>
    <mergeCell ref="B46:D46"/>
    <mergeCell ref="B47:D47"/>
    <mergeCell ref="B48:D48"/>
    <mergeCell ref="B49:D49"/>
    <mergeCell ref="B50:D50"/>
    <mergeCell ref="C173:D173"/>
    <mergeCell ref="C164:D164"/>
    <mergeCell ref="A152:G152"/>
    <mergeCell ref="E45:G45"/>
    <mergeCell ref="A59:G59"/>
    <mergeCell ref="E57:G57"/>
    <mergeCell ref="B57:D57"/>
    <mergeCell ref="C85:D85"/>
    <mergeCell ref="E66:G66"/>
    <mergeCell ref="E67:G67"/>
    <mergeCell ref="E68:G68"/>
    <mergeCell ref="E69:G69"/>
    <mergeCell ref="C78:D78"/>
    <mergeCell ref="B69:D69"/>
    <mergeCell ref="B68:D68"/>
    <mergeCell ref="A129:B129"/>
    <mergeCell ref="A130:B130"/>
    <mergeCell ref="A94:A96"/>
    <mergeCell ref="B94:B96"/>
    <mergeCell ref="E56:G56"/>
    <mergeCell ref="E62:G62"/>
    <mergeCell ref="E63:G63"/>
    <mergeCell ref="E64:G64"/>
    <mergeCell ref="E65:G65"/>
    <mergeCell ref="F182:G182"/>
    <mergeCell ref="C184:D184"/>
    <mergeCell ref="F189:G189"/>
    <mergeCell ref="F190:G190"/>
    <mergeCell ref="C165:D165"/>
    <mergeCell ref="E165:G165"/>
    <mergeCell ref="C166:D166"/>
    <mergeCell ref="C167:D167"/>
    <mergeCell ref="A175:G175"/>
    <mergeCell ref="F184:G184"/>
    <mergeCell ref="A169:G169"/>
    <mergeCell ref="A177:G177"/>
    <mergeCell ref="C178:D178"/>
    <mergeCell ref="F178:G178"/>
    <mergeCell ref="C179:D179"/>
    <mergeCell ref="E166:G166"/>
    <mergeCell ref="C171:D171"/>
    <mergeCell ref="C172:D172"/>
    <mergeCell ref="F171:G171"/>
    <mergeCell ref="F172:G172"/>
    <mergeCell ref="A174:G174"/>
    <mergeCell ref="A171:A173"/>
    <mergeCell ref="F180:G180"/>
    <mergeCell ref="C189:D189"/>
    <mergeCell ref="A292:G292"/>
    <mergeCell ref="A29:D29"/>
    <mergeCell ref="E29:G29"/>
    <mergeCell ref="A283:G283"/>
    <mergeCell ref="A284:C284"/>
    <mergeCell ref="C271:E271"/>
    <mergeCell ref="F271:G271"/>
    <mergeCell ref="A259:G259"/>
    <mergeCell ref="C260:E260"/>
    <mergeCell ref="F260:G260"/>
    <mergeCell ref="F202:G202"/>
    <mergeCell ref="F203:G203"/>
    <mergeCell ref="F204:G204"/>
    <mergeCell ref="A290:G290"/>
    <mergeCell ref="A58:G58"/>
    <mergeCell ref="A73:G73"/>
    <mergeCell ref="F173:G173"/>
    <mergeCell ref="C161:D161"/>
    <mergeCell ref="C170:D170"/>
    <mergeCell ref="F201:G201"/>
    <mergeCell ref="C192:D192"/>
    <mergeCell ref="A195:G195"/>
    <mergeCell ref="A196:G196"/>
    <mergeCell ref="F186:G186"/>
    <mergeCell ref="F13:G13"/>
    <mergeCell ref="B13:C13"/>
    <mergeCell ref="F22:G22"/>
    <mergeCell ref="A30:D30"/>
    <mergeCell ref="E30:G30"/>
    <mergeCell ref="A37:G37"/>
    <mergeCell ref="B21:C21"/>
    <mergeCell ref="B27:C27"/>
    <mergeCell ref="F170:G170"/>
    <mergeCell ref="C162:D162"/>
    <mergeCell ref="E162:G162"/>
    <mergeCell ref="C163:D163"/>
    <mergeCell ref="C83:D83"/>
    <mergeCell ref="A159:G159"/>
    <mergeCell ref="E163:G163"/>
    <mergeCell ref="E164:G164"/>
    <mergeCell ref="E167:G167"/>
    <mergeCell ref="C138:D138"/>
    <mergeCell ref="E80:F80"/>
    <mergeCell ref="A154:G154"/>
    <mergeCell ref="D155:F155"/>
    <mergeCell ref="A153:G153"/>
    <mergeCell ref="C80:D80"/>
    <mergeCell ref="E79:F79"/>
    <mergeCell ref="A35:G35"/>
    <mergeCell ref="E32:G32"/>
    <mergeCell ref="F24:G24"/>
    <mergeCell ref="F25:G25"/>
    <mergeCell ref="F26:G26"/>
    <mergeCell ref="F28:G28"/>
    <mergeCell ref="A1:G2"/>
    <mergeCell ref="A3:G3"/>
    <mergeCell ref="A6:G6"/>
    <mergeCell ref="A10:G10"/>
    <mergeCell ref="A11:G11"/>
    <mergeCell ref="F14:G14"/>
    <mergeCell ref="F15:G15"/>
    <mergeCell ref="D14:E14"/>
    <mergeCell ref="D15:E15"/>
    <mergeCell ref="B4:G4"/>
    <mergeCell ref="C5:G5"/>
    <mergeCell ref="A7:G9"/>
    <mergeCell ref="B14:C14"/>
    <mergeCell ref="B15:C15"/>
    <mergeCell ref="B12:C12"/>
    <mergeCell ref="D12:E12"/>
    <mergeCell ref="F12:G12"/>
    <mergeCell ref="D13:E13"/>
    <mergeCell ref="D20:E20"/>
    <mergeCell ref="F20:G20"/>
    <mergeCell ref="D18:E18"/>
    <mergeCell ref="D19:E19"/>
    <mergeCell ref="B17:C17"/>
    <mergeCell ref="D17:E17"/>
    <mergeCell ref="F17:G17"/>
    <mergeCell ref="D27:E27"/>
    <mergeCell ref="D28:E28"/>
    <mergeCell ref="D24:E24"/>
    <mergeCell ref="D25:E25"/>
    <mergeCell ref="C75:D75"/>
    <mergeCell ref="E75:F75"/>
    <mergeCell ref="C140:D140"/>
    <mergeCell ref="C141:D141"/>
    <mergeCell ref="E140:F140"/>
    <mergeCell ref="E141:F141"/>
    <mergeCell ref="C142:D142"/>
    <mergeCell ref="E142:F142"/>
    <mergeCell ref="D16:E16"/>
    <mergeCell ref="B16:C16"/>
    <mergeCell ref="F16:G16"/>
    <mergeCell ref="B18:C18"/>
    <mergeCell ref="B60:D60"/>
    <mergeCell ref="E60:G60"/>
    <mergeCell ref="B70:D70"/>
    <mergeCell ref="B72:D72"/>
    <mergeCell ref="E70:G70"/>
    <mergeCell ref="B26:C26"/>
    <mergeCell ref="F27:G27"/>
    <mergeCell ref="D23:E23"/>
    <mergeCell ref="F23:G23"/>
    <mergeCell ref="B28:C28"/>
    <mergeCell ref="B19:C19"/>
    <mergeCell ref="B20:C20"/>
    <mergeCell ref="A289:C289"/>
    <mergeCell ref="D289:G289"/>
    <mergeCell ref="A285:C285"/>
    <mergeCell ref="A286:C286"/>
    <mergeCell ref="C203:E203"/>
    <mergeCell ref="B45:D45"/>
    <mergeCell ref="F18:G18"/>
    <mergeCell ref="F19:G19"/>
    <mergeCell ref="A34:G34"/>
    <mergeCell ref="E39:F39"/>
    <mergeCell ref="A33:G33"/>
    <mergeCell ref="A31:D31"/>
    <mergeCell ref="E31:G31"/>
    <mergeCell ref="A32:D32"/>
    <mergeCell ref="B22:C22"/>
    <mergeCell ref="D22:E22"/>
    <mergeCell ref="D21:E21"/>
    <mergeCell ref="F21:G21"/>
    <mergeCell ref="B23:C23"/>
    <mergeCell ref="A36:G36"/>
    <mergeCell ref="B24:C24"/>
    <mergeCell ref="B25:C25"/>
    <mergeCell ref="D26:E26"/>
    <mergeCell ref="A74:G74"/>
    <mergeCell ref="A288:C288"/>
    <mergeCell ref="D285:G285"/>
    <mergeCell ref="D286:G286"/>
    <mergeCell ref="D287:G287"/>
    <mergeCell ref="D288:G288"/>
    <mergeCell ref="D284:G284"/>
    <mergeCell ref="A38:G38"/>
    <mergeCell ref="F198:G198"/>
    <mergeCell ref="A89:G89"/>
    <mergeCell ref="C262:E262"/>
    <mergeCell ref="A269:G269"/>
    <mergeCell ref="C183:D183"/>
    <mergeCell ref="C181:D181"/>
    <mergeCell ref="E50:G50"/>
    <mergeCell ref="E51:G51"/>
    <mergeCell ref="E52:G52"/>
    <mergeCell ref="E53:G53"/>
    <mergeCell ref="E143:F145"/>
    <mergeCell ref="E72:G72"/>
    <mergeCell ref="E87:F87"/>
    <mergeCell ref="F268:G268"/>
    <mergeCell ref="E40:F40"/>
    <mergeCell ref="B40:C40"/>
    <mergeCell ref="A287:C287"/>
    <mergeCell ref="A282:G282"/>
    <mergeCell ref="A270:G270"/>
    <mergeCell ref="F252:G252"/>
    <mergeCell ref="F253:G253"/>
    <mergeCell ref="F254:G254"/>
    <mergeCell ref="C252:E252"/>
    <mergeCell ref="C253:E253"/>
    <mergeCell ref="C254:E254"/>
    <mergeCell ref="A266:G266"/>
    <mergeCell ref="C267:E267"/>
    <mergeCell ref="F267:G267"/>
    <mergeCell ref="F262:G262"/>
    <mergeCell ref="C255:E255"/>
    <mergeCell ref="C256:E256"/>
    <mergeCell ref="F255:G255"/>
    <mergeCell ref="F257:G257"/>
    <mergeCell ref="A258:G258"/>
    <mergeCell ref="C257:E257"/>
    <mergeCell ref="C261:E261"/>
    <mergeCell ref="C264:E264"/>
    <mergeCell ref="C277:E277"/>
    <mergeCell ref="C278:E278"/>
    <mergeCell ref="C279:E279"/>
    <mergeCell ref="C280:E280"/>
    <mergeCell ref="C247:E247"/>
    <mergeCell ref="F247:G247"/>
    <mergeCell ref="C214:E214"/>
    <mergeCell ref="C245:E245"/>
    <mergeCell ref="C246:E246"/>
    <mergeCell ref="F214:G214"/>
    <mergeCell ref="F245:G245"/>
    <mergeCell ref="F246:G246"/>
    <mergeCell ref="C215:E215"/>
    <mergeCell ref="C231:E231"/>
    <mergeCell ref="A229:G229"/>
    <mergeCell ref="C216:E216"/>
    <mergeCell ref="A230:G230"/>
    <mergeCell ref="C217:E217"/>
    <mergeCell ref="C227:E227"/>
    <mergeCell ref="C228:E228"/>
    <mergeCell ref="C218:E218"/>
    <mergeCell ref="C219:E219"/>
    <mergeCell ref="C222:E222"/>
    <mergeCell ref="F231:G231"/>
    <mergeCell ref="F211:G211"/>
    <mergeCell ref="F192:G192"/>
    <mergeCell ref="F199:G199"/>
    <mergeCell ref="C211:E211"/>
    <mergeCell ref="F212:G212"/>
    <mergeCell ref="C212:E212"/>
    <mergeCell ref="C199:E199"/>
    <mergeCell ref="C213:E213"/>
    <mergeCell ref="F213:G213"/>
    <mergeCell ref="A193:G193"/>
    <mergeCell ref="A197:G197"/>
    <mergeCell ref="F206:G206"/>
    <mergeCell ref="C185:D185"/>
    <mergeCell ref="C207:E207"/>
    <mergeCell ref="F207:G207"/>
    <mergeCell ref="C202:E202"/>
    <mergeCell ref="C205:E205"/>
    <mergeCell ref="F200:G200"/>
    <mergeCell ref="C209:E209"/>
    <mergeCell ref="F209:G209"/>
    <mergeCell ref="C210:E210"/>
    <mergeCell ref="F210:G210"/>
    <mergeCell ref="F187:G187"/>
    <mergeCell ref="C200:E200"/>
    <mergeCell ref="C201:E201"/>
    <mergeCell ref="C208:E208"/>
    <mergeCell ref="F208:G208"/>
    <mergeCell ref="C206:E206"/>
    <mergeCell ref="C198:E198"/>
    <mergeCell ref="F205:G205"/>
    <mergeCell ref="F188:G188"/>
    <mergeCell ref="F191:G191"/>
    <mergeCell ref="C188:D188"/>
    <mergeCell ref="C191:D191"/>
    <mergeCell ref="C190:D190"/>
    <mergeCell ref="C187:D187"/>
    <mergeCell ref="C226:E226"/>
    <mergeCell ref="F215:G215"/>
    <mergeCell ref="F216:G216"/>
    <mergeCell ref="F217:G217"/>
    <mergeCell ref="F218:G218"/>
    <mergeCell ref="F219:G219"/>
    <mergeCell ref="F220:G220"/>
    <mergeCell ref="F221:G221"/>
    <mergeCell ref="F222:G222"/>
    <mergeCell ref="F223:G223"/>
    <mergeCell ref="F224:G224"/>
    <mergeCell ref="F225:G225"/>
    <mergeCell ref="F226:G226"/>
    <mergeCell ref="C220:E220"/>
    <mergeCell ref="C221:E221"/>
    <mergeCell ref="C223:E223"/>
    <mergeCell ref="C224:E224"/>
    <mergeCell ref="C225:E225"/>
    <mergeCell ref="F227:G227"/>
    <mergeCell ref="F228:G228"/>
    <mergeCell ref="F250:G250"/>
    <mergeCell ref="F251:G251"/>
    <mergeCell ref="C250:E250"/>
    <mergeCell ref="C251:E251"/>
    <mergeCell ref="C232:E232"/>
    <mergeCell ref="C233:E233"/>
    <mergeCell ref="C234:E234"/>
    <mergeCell ref="C235:E235"/>
    <mergeCell ref="C236:E236"/>
    <mergeCell ref="C237:E237"/>
    <mergeCell ref="C238:E238"/>
    <mergeCell ref="C239:E239"/>
    <mergeCell ref="C240:E240"/>
    <mergeCell ref="C241:E241"/>
    <mergeCell ref="C242:E242"/>
    <mergeCell ref="C243:E243"/>
    <mergeCell ref="C244:E244"/>
    <mergeCell ref="F232:G232"/>
    <mergeCell ref="F233:G233"/>
    <mergeCell ref="F234:G234"/>
    <mergeCell ref="F235:G235"/>
    <mergeCell ref="F236:G236"/>
    <mergeCell ref="F237:G237"/>
    <mergeCell ref="F238:G238"/>
    <mergeCell ref="F239:G239"/>
    <mergeCell ref="F240:G240"/>
    <mergeCell ref="F241:G241"/>
    <mergeCell ref="F242:G242"/>
    <mergeCell ref="F243:G243"/>
    <mergeCell ref="F244:G244"/>
    <mergeCell ref="F263:G263"/>
    <mergeCell ref="F256:G256"/>
    <mergeCell ref="C281:E281"/>
    <mergeCell ref="F272:G272"/>
    <mergeCell ref="F273:G273"/>
    <mergeCell ref="F274:G274"/>
    <mergeCell ref="F275:G275"/>
    <mergeCell ref="F276:G276"/>
    <mergeCell ref="F277:G277"/>
    <mergeCell ref="F278:G278"/>
    <mergeCell ref="F279:G279"/>
    <mergeCell ref="F280:G280"/>
    <mergeCell ref="F281:G281"/>
    <mergeCell ref="C272:E272"/>
    <mergeCell ref="C273:E273"/>
    <mergeCell ref="C274:E274"/>
    <mergeCell ref="C275:E275"/>
    <mergeCell ref="C276:E276"/>
    <mergeCell ref="C268:E268"/>
    <mergeCell ref="C248:E248"/>
    <mergeCell ref="F248:G248"/>
    <mergeCell ref="C249:E249"/>
    <mergeCell ref="F249:G249"/>
    <mergeCell ref="F261:G261"/>
    <mergeCell ref="F264:G264"/>
    <mergeCell ref="C263:E263"/>
    <mergeCell ref="A265:G265"/>
  </mergeCells>
  <phoneticPr fontId="4" type="noConversion"/>
  <hyperlinks>
    <hyperlink ref="A36" r:id="rId1"/>
    <hyperlink ref="A38" r:id="rId2"/>
    <hyperlink ref="A7" r:id="rId3" display="https://www.mds.gov.py/index.php/institucional/mision-y-vision "/>
    <hyperlink ref="A11" r:id="rId4"/>
    <hyperlink ref="C137" r:id="rId5"/>
    <hyperlink ref="G137" r:id="rId6"/>
    <hyperlink ref="G139" r:id="rId7"/>
    <hyperlink ref="G140" r:id="rId8" location="!/buscar_informacion#busqueda "/>
    <hyperlink ref="C141" r:id="rId9"/>
    <hyperlink ref="G141" r:id="rId10"/>
    <hyperlink ref="G142" r:id="rId11"/>
    <hyperlink ref="G143" r:id="rId12"/>
    <hyperlink ref="G144" r:id="rId13"/>
    <hyperlink ref="G145" r:id="rId14"/>
    <hyperlink ref="F149" r:id="rId15"/>
    <hyperlink ref="F150" r:id="rId16"/>
    <hyperlink ref="F183" r:id="rId17"/>
    <hyperlink ref="F185" r:id="rId18"/>
    <hyperlink ref="F187" r:id="rId19"/>
    <hyperlink ref="F184" r:id="rId20"/>
    <hyperlink ref="F179" r:id="rId21"/>
    <hyperlink ref="F181" r:id="rId22"/>
    <hyperlink ref="A290" r:id="rId23"/>
    <hyperlink ref="F262" r:id="rId24"/>
    <hyperlink ref="E161" r:id="rId25"/>
    <hyperlink ref="E162" r:id="rId26"/>
    <hyperlink ref="E163" r:id="rId27"/>
    <hyperlink ref="E164" r:id="rId28"/>
    <hyperlink ref="E165" r:id="rId29"/>
    <hyperlink ref="E166" r:id="rId30"/>
    <hyperlink ref="E167" r:id="rId31"/>
    <hyperlink ref="E55" r:id="rId32"/>
    <hyperlink ref="E61" r:id="rId33"/>
    <hyperlink ref="E62" r:id="rId34"/>
    <hyperlink ref="E63" r:id="rId35"/>
    <hyperlink ref="E64" r:id="rId36"/>
    <hyperlink ref="E65" r:id="rId37"/>
    <hyperlink ref="E66" r:id="rId38"/>
    <hyperlink ref="E67" r:id="rId39"/>
    <hyperlink ref="E68" r:id="rId40"/>
    <hyperlink ref="E69" r:id="rId41"/>
    <hyperlink ref="E70" r:id="rId42"/>
    <hyperlink ref="E46" r:id="rId43"/>
    <hyperlink ref="E47" r:id="rId44"/>
    <hyperlink ref="E48" r:id="rId45"/>
    <hyperlink ref="E49" r:id="rId46"/>
    <hyperlink ref="E50" r:id="rId47"/>
    <hyperlink ref="E51" r:id="rId48"/>
    <hyperlink ref="E52" r:id="rId49"/>
    <hyperlink ref="E53" r:id="rId50"/>
    <hyperlink ref="E54" r:id="rId51"/>
    <hyperlink ref="G76" r:id="rId52" location="!/estadisticas/burbujas "/>
    <hyperlink ref="G77" r:id="rId53" location="!/estadisticas/burbujas "/>
    <hyperlink ref="F189" r:id="rId54"/>
    <hyperlink ref="F190" r:id="rId55"/>
    <hyperlink ref="F180" r:id="rId56"/>
    <hyperlink ref="F192" r:id="rId57"/>
    <hyperlink ref="G86" r:id="rId58" location="!/estadisticas/burbujas"/>
    <hyperlink ref="G85" r:id="rId59" location="!/estadisticas/burbujas"/>
    <hyperlink ref="G87" r:id="rId60" location="!/estadisticas/burbujas"/>
    <hyperlink ref="F186" r:id="rId61"/>
    <hyperlink ref="F188" r:id="rId62"/>
    <hyperlink ref="F191" r:id="rId63"/>
    <hyperlink ref="F182" r:id="rId64"/>
    <hyperlink ref="E71" r:id="rId65"/>
    <hyperlink ref="E56" r:id="rId66"/>
    <hyperlink ref="F263" r:id="rId67"/>
    <hyperlink ref="F272" r:id="rId68"/>
    <hyperlink ref="F273" r:id="rId69"/>
    <hyperlink ref="F261" r:id="rId70"/>
    <hyperlink ref="G115" r:id="rId71"/>
    <hyperlink ref="G103" r:id="rId72"/>
    <hyperlink ref="G105" r:id="rId73"/>
    <hyperlink ref="G106" r:id="rId74"/>
    <hyperlink ref="G107" r:id="rId75"/>
    <hyperlink ref="G112" r:id="rId76"/>
    <hyperlink ref="G113" r:id="rId77"/>
    <hyperlink ref="G114" r:id="rId78"/>
    <hyperlink ref="G116" r:id="rId79"/>
    <hyperlink ref="G104" r:id="rId80" display="https://www.contrataciones.gov.py/sicp/generarReporte.sicpReporte?reporte.seam&amp;cid=17097&amp;actionNameParam=busquedaRenovacionAction&amp;idReportParam=%2BiDVs8Iwo30%3D&amp;ReportName=tin9jR4VhE8xJah0EbN4SBpdX8XxW3YcdbYmVAuy4sEcImqbjXXrvtYaSJhSUuJz4gkOO%2BuqRzeh%0AxRiqI%2Bt4YXGUnpvOOLLIkgACuhG5o8A%3D&amp;fileType=YWHelxhP%2FOc%3D"/>
    <hyperlink ref="G111" r:id="rId81" display="https://www.contrataciones.gov.py/sicp/excepcion/adjudicacionPublica5174.seam?adjudicacionId=f5JtwSp7BmA%3D&amp;actionMethod=adjudicacion%2FbusquedaAdjudicacion.xhtml%3AadjudicacionExcepcionAction.initFromGridPublico&amp;cid=49321&amp;dataModelSelection=adjudicacionRow%3AlistaPaginadaAdjudicacion%5B3%5D "/>
    <hyperlink ref="G118" r:id="rId82"/>
    <hyperlink ref="G108" display="https://www.contrataciones.gov.py/sicp/generarReporte.sicpReporte?reporte.seam&amp;cid=20360&amp;actionNameParam=proveedoresAdjudicacionAction&amp;proveedorAdjudicadoId=QXKSEGJfFA8%3D&amp;ReportName=dVcxQhxQDsm%2FMrBO6JIijWFpuB6HwGftJDeQPM4mTIbVoSB1rKvypsDRut3qIGIy20J2kc"/>
    <hyperlink ref="G109" display="https://www.contrataciones.gov.py/sicp/generarReporte.sicpReporte?reporte.seam&amp;cid=17861&amp;actionNameParam=proveedoresAdjudicacionAction&amp;proveedorAdjudicadoId=bcklmdcrIIA%3D&amp;ReportName=vUzgruWr%2BS10W67dc%2BJ24TxVrGO9pTS9WvklKRknWSgouRTEp7c1gb2Srzh77fDPZB%2"/>
    <hyperlink ref="G110" display="https://www.contrataciones.gov.py/sicp/generarReporte.sicpReporte?reporte.seam&amp;cid=17704&amp;actionNameParam=proveedoresAdjudicacionAction&amp;proveedorAdjudicadoId=x41cvRaLLUY%3D&amp;ReportName=g7psM%2FyBIxNm0pJXyszZoj8144wRi0x7foUtZ7RAuh3eV7Sw83lXsMtd79sT1c%2FYpKoq"/>
    <hyperlink ref="F264" r:id="rId83" location="documentos_x000a_"/>
    <hyperlink ref="F268" r:id="rId84"/>
    <hyperlink ref="F257" r:id="rId85"/>
    <hyperlink ref="F256" r:id="rId86"/>
    <hyperlink ref="F255" r:id="rId87"/>
    <hyperlink ref="F254" r:id="rId88"/>
    <hyperlink ref="F253" r:id="rId89"/>
    <hyperlink ref="F252" r:id="rId90"/>
    <hyperlink ref="F251" r:id="rId91"/>
    <hyperlink ref="F250" r:id="rId92"/>
    <hyperlink ref="F248" r:id="rId93"/>
    <hyperlink ref="F236" r:id="rId94"/>
    <hyperlink ref="F203" r:id="rId95"/>
    <hyperlink ref="F245" r:id="rId96"/>
    <hyperlink ref="F246" r:id="rId97"/>
    <hyperlink ref="F199" r:id="rId98"/>
    <hyperlink ref="F214" r:id="rId99"/>
    <hyperlink ref="F218" r:id="rId100"/>
    <hyperlink ref="F201" r:id="rId101"/>
    <hyperlink ref="F241" r:id="rId102"/>
    <hyperlink ref="F240" r:id="rId103"/>
    <hyperlink ref="F239" r:id="rId104"/>
    <hyperlink ref="F237" r:id="rId105"/>
    <hyperlink ref="F235" r:id="rId106"/>
    <hyperlink ref="F234" r:id="rId107"/>
    <hyperlink ref="F233" r:id="rId108"/>
    <hyperlink ref="F232" r:id="rId109"/>
    <hyperlink ref="F228" r:id="rId110"/>
    <hyperlink ref="F227" r:id="rId111"/>
    <hyperlink ref="F226" r:id="rId112"/>
    <hyperlink ref="F222" r:id="rId113"/>
    <hyperlink ref="F221" r:id="rId114"/>
    <hyperlink ref="F202" r:id="rId115"/>
    <hyperlink ref="F220" r:id="rId116"/>
    <hyperlink ref="F213" r:id="rId117"/>
    <hyperlink ref="F212" r:id="rId118"/>
    <hyperlink ref="F211" r:id="rId119"/>
    <hyperlink ref="F210" r:id="rId120"/>
    <hyperlink ref="F209" r:id="rId121"/>
    <hyperlink ref="F208" r:id="rId122"/>
    <hyperlink ref="F207" r:id="rId123"/>
    <hyperlink ref="F206" r:id="rId124"/>
    <hyperlink ref="F205" r:id="rId125"/>
    <hyperlink ref="F204" r:id="rId126"/>
    <hyperlink ref="F200" r:id="rId127"/>
    <hyperlink ref="F280" r:id="rId128"/>
    <hyperlink ref="G124" r:id="rId129"/>
    <hyperlink ref="F281" r:id="rId130"/>
    <hyperlink ref="F278" r:id="rId131"/>
    <hyperlink ref="F279" r:id="rId132"/>
    <hyperlink ref="F277" r:id="rId133"/>
    <hyperlink ref="F276" r:id="rId134"/>
    <hyperlink ref="F275" r:id="rId135"/>
    <hyperlink ref="F274" r:id="rId136"/>
    <hyperlink ref="F215" r:id="rId137"/>
    <hyperlink ref="F216" r:id="rId138"/>
    <hyperlink ref="F217" r:id="rId139"/>
    <hyperlink ref="F219" r:id="rId140"/>
    <hyperlink ref="F223" r:id="rId141"/>
    <hyperlink ref="F224" r:id="rId142"/>
    <hyperlink ref="F225" r:id="rId143"/>
    <hyperlink ref="F238" r:id="rId144"/>
    <hyperlink ref="F242" r:id="rId145"/>
    <hyperlink ref="F243" r:id="rId146"/>
    <hyperlink ref="F244" r:id="rId147"/>
    <hyperlink ref="F247" r:id="rId148"/>
    <hyperlink ref="F249" r:id="rId149"/>
  </hyperlinks>
  <pageMargins left="0.7" right="0.7" top="0.53" bottom="0.53" header="0.3" footer="0.3"/>
  <pageSetup paperSize="9" scale="51" fitToHeight="0" orientation="landscape" r:id="rId150"/>
  <drawing r:id="rId15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INFORME FINAL RCC_2023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Usuario</cp:lastModifiedBy>
  <cp:lastPrinted>2024-01-15T10:58:18Z</cp:lastPrinted>
  <dcterms:created xsi:type="dcterms:W3CDTF">2020-06-23T19:35:00Z</dcterms:created>
  <dcterms:modified xsi:type="dcterms:W3CDTF">2024-01-15T11:01:01Z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